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7.xml" ContentType="application/vnd.openxmlformats-officedocument.drawing+xml"/>
  <Override PartName="/xl/drawings/drawing16.xml" ContentType="application/vnd.openxmlformats-officedocument.drawing+xml"/>
  <Override PartName="/xl/drawings/drawing11.xml" ContentType="application/vnd.openxmlformats-officedocument.drawing+xml"/>
  <Override PartName="/xl/drawings/drawing10.xml" ContentType="application/vnd.openxmlformats-officedocument.drawing+xml"/>
  <Override PartName="/xl/drawings/drawing9.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5.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drawings/drawing4.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drawings/drawing6.xml" ContentType="application/vnd.openxmlformats-officedocument.drawing+xml"/>
  <Override PartName="/xl/sharedStrings.xml" ContentType="application/vnd.openxmlformats-officedocument.spreadsheetml.sharedStrings+xml"/>
  <Override PartName="/xl/drawings/drawing8.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7.xml" ContentType="application/vnd.openxmlformats-officedocument.drawing+xml"/>
  <Override PartName="/xl/worksheets/sheet21.xml" ContentType="application/vnd.openxmlformats-officedocument.spreadsheetml.worksheet+xml"/>
  <Override PartName="/xl/worksheets/sheet19.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20.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ctrlProps/ctrlProp11.xml" ContentType="application/vnd.ms-excel.controlproperties+xml"/>
  <Override PartName="/xl/ctrlProps/ctrlProp12.xml" ContentType="application/vnd.ms-excel.controlproperties+xml"/>
  <Override PartName="/xl/ctrlProps/ctrlProp10.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trlProps/ctrlProp8.xml" ContentType="application/vnd.ms-excel.controlproperties+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9.xml" ContentType="application/vnd.ms-excel.controlproperties+xml"/>
  <Override PartName="/xl/ctrlProps/ctrlProp50.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35.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13.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40.xml" ContentType="application/vnd.ms-excel.controlproperties+xml"/>
  <Override PartName="/xl/ctrlProps/ctrlProp16.xml" ContentType="application/vnd.ms-excel.controlproperties+xml"/>
  <Override PartName="/xl/ctrlProps/ctrlProp3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bg02430\AppData\Local\Microsoft\Windows\INetCache\Content.Outlook\T4BL9VM6\"/>
    </mc:Choice>
  </mc:AlternateContent>
  <bookViews>
    <workbookView xWindow="0" yWindow="0" windowWidth="28800" windowHeight="9960" tabRatio="924"/>
  </bookViews>
  <sheets>
    <sheet name="Deckblatt" sheetId="14" r:id="rId1"/>
    <sheet name="Angaben zum Projekt" sheetId="21" r:id="rId2"/>
    <sheet name="Arbeitspakete" sheetId="28" r:id="rId3"/>
    <sheet name="A2" sheetId="54" r:id="rId4"/>
    <sheet name="Foerderwerber Koordination" sheetId="1" r:id="rId5"/>
    <sheet name="Forschungspartner 1" sheetId="24" r:id="rId6"/>
    <sheet name="F2" sheetId="43" r:id="rId7"/>
    <sheet name="F3" sheetId="44" r:id="rId8"/>
    <sheet name="F4" sheetId="45" r:id="rId9"/>
    <sheet name="Unternehmenspartner 1 " sheetId="10" r:id="rId10"/>
    <sheet name="U2" sheetId="55" r:id="rId11"/>
    <sheet name="U3" sheetId="56" r:id="rId12"/>
    <sheet name="U4" sheetId="57" r:id="rId13"/>
    <sheet name="Angaben zur Projektkooperation" sheetId="25" r:id="rId14"/>
    <sheet name="Kostenkalkulation" sheetId="58" r:id="rId15"/>
    <sheet name="Finanzierungsplan" sheetId="59" r:id="rId16"/>
    <sheet name="Ergänzende Informationen" sheetId="6" r:id="rId17"/>
    <sheet name="Zustimmungserkl., Unterschrift" sheetId="7" r:id="rId18"/>
    <sheet name="Liste" sheetId="13" state="hidden" r:id="rId19"/>
    <sheet name="ÖNACE" sheetId="29" state="hidden" r:id="rId20"/>
    <sheet name="Ö2" sheetId="60" state="hidden" r:id="rId21"/>
    <sheet name="Ö3" sheetId="61" state="hidden" r:id="rId22"/>
    <sheet name="Ö4" sheetId="62" state="hidden" r:id="rId23"/>
    <sheet name="Tabelle1" sheetId="63" state="hidden" r:id="rId24"/>
  </sheets>
  <externalReferences>
    <externalReference r:id="rId25"/>
  </externalReferences>
  <definedNames>
    <definedName name="_GoBack" localSheetId="0">Deckblatt!$B$1</definedName>
    <definedName name="auswahl1">Liste!$A$38</definedName>
    <definedName name="auswahl2">Liste!$A$39</definedName>
    <definedName name="auswahl3">Liste!$A$40</definedName>
    <definedName name="bitte_wählen" comment="ja" localSheetId="20">#REF!</definedName>
    <definedName name="bitte_wählen" comment="ja" localSheetId="21">#REF!</definedName>
    <definedName name="bitte_wählen" comment="ja" localSheetId="22">#REF!</definedName>
    <definedName name="bitte_wählen" comment="ja">#REF!</definedName>
    <definedName name="_xlnm.Print_Area" localSheetId="3">'A2'!$A$1:$C$62</definedName>
    <definedName name="_xlnm.Print_Area" localSheetId="1">'Angaben zum Projekt'!$A$1:$C$102</definedName>
    <definedName name="_xlnm.Print_Area" localSheetId="13">'Angaben zur Projektkooperation'!$A$1:$C$21</definedName>
    <definedName name="_xlnm.Print_Area" localSheetId="2">Arbeitspakete!$A$1:$C$61</definedName>
    <definedName name="_xlnm.Print_Area" localSheetId="0">Deckblatt!$A$1:$D$14</definedName>
    <definedName name="_xlnm.Print_Area" localSheetId="16">'Ergänzende Informationen'!$A$1:$D$11</definedName>
    <definedName name="_xlnm.Print_Area" localSheetId="6">'F2'!$A$1:$C$48</definedName>
    <definedName name="_xlnm.Print_Area" localSheetId="7">'F3'!$A$1:$C$52</definedName>
    <definedName name="_xlnm.Print_Area" localSheetId="8">'F4'!$A$1:$C$56</definedName>
    <definedName name="_xlnm.Print_Area" localSheetId="15">Finanzierungsplan!$A$1:$G$41</definedName>
    <definedName name="_xlnm.Print_Area" localSheetId="4">'Foerderwerber Koordination'!$A$1:$C$62</definedName>
    <definedName name="_xlnm.Print_Area" localSheetId="5">'Forschungspartner 1'!$A$1:$C$48</definedName>
    <definedName name="_xlnm.Print_Area" localSheetId="14">Kostenkalkulation!$A$2:$G$19</definedName>
    <definedName name="_xlnm.Print_Area" localSheetId="10">'U2'!$A$1:$C$72</definedName>
    <definedName name="_xlnm.Print_Area" localSheetId="11">'U3'!$A$1:$C$72</definedName>
    <definedName name="_xlnm.Print_Area" localSheetId="12">'U4'!$A$1:$C$72</definedName>
    <definedName name="_xlnm.Print_Area" localSheetId="9">'Unternehmenspartner 1 '!$A$1:$C$72</definedName>
    <definedName name="Eingabeziel" localSheetId="15">BEREICH.VERSCHIEBEN+Finanzierungsplan!#REF!</definedName>
    <definedName name="Eingabeziel" localSheetId="20">BEREICH.VERSCHIEBEN+[1]Finanzierungsplan!#REF!</definedName>
    <definedName name="Eingabeziel" localSheetId="21">BEREICH.VERSCHIEBEN+[1]Finanzierungsplan!#REF!</definedName>
    <definedName name="Eingabeziel" localSheetId="22">BEREICH.VERSCHIEBEN+[1]Finanzierungsplan!#REF!</definedName>
    <definedName name="Eingabeziel">BEREICH.VERSCHIEBEN+[1]Finanzierungsplan!#REF!</definedName>
    <definedName name="Finanzierungsplan2" localSheetId="20">BEREICH.VERSCHIEBEN+Finanzierungsplan!#REF!</definedName>
    <definedName name="Finanzierungsplan2" localSheetId="21">BEREICH.VERSCHIEBEN+Finanzierungsplan!#REF!</definedName>
    <definedName name="Finanzierungsplan2" localSheetId="22">BEREICH.VERSCHIEBEN+Finanzierungsplan!#REF!</definedName>
    <definedName name="Finanzierungsplan2">BEREICH.VERSCHIEBEN+Finanzierungsplan!#REF!</definedName>
  </definedNames>
  <calcPr calcId="162913"/>
</workbook>
</file>

<file path=xl/calcChain.xml><?xml version="1.0" encoding="utf-8"?>
<calcChain xmlns="http://schemas.openxmlformats.org/spreadsheetml/2006/main">
  <c r="B11" i="21" l="1"/>
  <c r="B10" i="21"/>
  <c r="B9" i="21" l="1"/>
  <c r="B2" i="62" l="1"/>
  <c r="Z2" i="62" s="1"/>
  <c r="B2" i="61"/>
  <c r="V2" i="61" s="1"/>
  <c r="B2" i="60"/>
  <c r="U2" i="60" s="1"/>
  <c r="B26" i="62"/>
  <c r="AA26" i="62" s="1"/>
  <c r="B26" i="61"/>
  <c r="B26" i="60"/>
  <c r="D26" i="60" s="1"/>
  <c r="B26" i="29"/>
  <c r="B2" i="29"/>
  <c r="AA2" i="29" s="1"/>
  <c r="C11" i="6"/>
  <c r="E11" i="6" s="1"/>
  <c r="C10" i="6"/>
  <c r="E10" i="6" s="1"/>
  <c r="C9" i="6"/>
  <c r="E9" i="6" s="1"/>
  <c r="C8" i="6"/>
  <c r="E8" i="6" s="1"/>
  <c r="C7" i="6"/>
  <c r="E7" i="6" s="1"/>
  <c r="C6" i="6"/>
  <c r="E6" i="6" s="1"/>
  <c r="C5" i="6"/>
  <c r="E5" i="6" s="1"/>
  <c r="C4" i="6"/>
  <c r="E4" i="6" s="1"/>
  <c r="C3" i="6"/>
  <c r="E3" i="6" s="1"/>
  <c r="F35" i="59"/>
  <c r="F27" i="59"/>
  <c r="F13" i="59"/>
  <c r="F18" i="58"/>
  <c r="E18" i="58"/>
  <c r="D18" i="58"/>
  <c r="C18" i="58"/>
  <c r="B18" i="58"/>
  <c r="G17" i="58"/>
  <c r="G16" i="58"/>
  <c r="G15" i="58"/>
  <c r="G14" i="58"/>
  <c r="G13" i="58"/>
  <c r="G12" i="58"/>
  <c r="G11" i="58"/>
  <c r="G10" i="58"/>
  <c r="G9" i="58"/>
  <c r="C6" i="58"/>
  <c r="C4" i="58"/>
  <c r="D20" i="25"/>
  <c r="D17" i="25"/>
  <c r="D14" i="25"/>
  <c r="D9" i="25"/>
  <c r="D5" i="25"/>
  <c r="D61" i="54"/>
  <c r="D59" i="54"/>
  <c r="D57" i="54"/>
  <c r="D49" i="54"/>
  <c r="D47" i="54"/>
  <c r="D45" i="54"/>
  <c r="D37" i="54"/>
  <c r="D35" i="54"/>
  <c r="D33" i="54"/>
  <c r="D25" i="54"/>
  <c r="D23" i="54"/>
  <c r="D21" i="54"/>
  <c r="D13" i="54"/>
  <c r="D11" i="54"/>
  <c r="D9" i="54"/>
  <c r="D61" i="28"/>
  <c r="D59" i="28"/>
  <c r="D57" i="28"/>
  <c r="D49" i="28"/>
  <c r="D47" i="28"/>
  <c r="D45" i="28"/>
  <c r="D37" i="28"/>
  <c r="D35" i="28"/>
  <c r="D33" i="28"/>
  <c r="D25" i="28"/>
  <c r="D23" i="28"/>
  <c r="D21" i="28"/>
  <c r="D13" i="28"/>
  <c r="D11" i="28"/>
  <c r="D9" i="28"/>
  <c r="D100" i="21"/>
  <c r="B95" i="21"/>
  <c r="D96" i="21" s="1"/>
  <c r="D93" i="21"/>
  <c r="B89" i="21"/>
  <c r="D89" i="21" s="1"/>
  <c r="B84" i="21"/>
  <c r="D84" i="21" s="1"/>
  <c r="D81" i="21"/>
  <c r="B78" i="21"/>
  <c r="D78" i="21" s="1"/>
  <c r="B51" i="21"/>
  <c r="D51" i="21" s="1"/>
  <c r="B50" i="21"/>
  <c r="D50" i="21" s="1"/>
  <c r="B49" i="21"/>
  <c r="D49" i="21" s="1"/>
  <c r="D46" i="21"/>
  <c r="D42" i="21"/>
  <c r="D39" i="21"/>
  <c r="D36" i="21"/>
  <c r="D34" i="21"/>
  <c r="D31" i="21"/>
  <c r="B26" i="21"/>
  <c r="D26" i="21" s="1"/>
  <c r="E11" i="21"/>
  <c r="E10" i="21"/>
  <c r="E9" i="21"/>
  <c r="B7" i="21"/>
  <c r="E7" i="21" s="1"/>
  <c r="D67" i="57"/>
  <c r="D66" i="57"/>
  <c r="D65" i="57"/>
  <c r="B64" i="57"/>
  <c r="D64" i="57" s="1"/>
  <c r="D51" i="57"/>
  <c r="B49" i="57"/>
  <c r="B34" i="57"/>
  <c r="D34" i="57" s="1"/>
  <c r="B32" i="57"/>
  <c r="D32" i="57" s="1"/>
  <c r="B19" i="57"/>
  <c r="E19" i="57" s="1"/>
  <c r="D13" i="57"/>
  <c r="D11" i="57"/>
  <c r="D67" i="56"/>
  <c r="D66" i="56"/>
  <c r="D65" i="56"/>
  <c r="B64" i="56"/>
  <c r="D64" i="56" s="1"/>
  <c r="D51" i="56"/>
  <c r="B49" i="56"/>
  <c r="B34" i="56"/>
  <c r="D34" i="56" s="1"/>
  <c r="B32" i="56"/>
  <c r="D32" i="56" s="1"/>
  <c r="B19" i="56"/>
  <c r="E19" i="56" s="1"/>
  <c r="D13" i="56"/>
  <c r="D11" i="56"/>
  <c r="D67" i="55"/>
  <c r="D66" i="55"/>
  <c r="D65" i="55"/>
  <c r="B64" i="55"/>
  <c r="D64" i="55" s="1"/>
  <c r="D51" i="55"/>
  <c r="B49" i="55"/>
  <c r="B34" i="55"/>
  <c r="D34" i="55" s="1"/>
  <c r="B32" i="55"/>
  <c r="D32" i="55" s="1"/>
  <c r="B19" i="55"/>
  <c r="E19" i="55" s="1"/>
  <c r="D13" i="55"/>
  <c r="D11" i="55"/>
  <c r="D67" i="10"/>
  <c r="D66" i="10"/>
  <c r="D65" i="10"/>
  <c r="B64" i="10"/>
  <c r="D64" i="10" s="1"/>
  <c r="D51" i="10"/>
  <c r="B49" i="10"/>
  <c r="B34" i="10"/>
  <c r="D34" i="10" s="1"/>
  <c r="B32" i="10"/>
  <c r="D32" i="10" s="1"/>
  <c r="B19" i="10"/>
  <c r="E19" i="10" s="1"/>
  <c r="D13" i="10"/>
  <c r="D11" i="10"/>
  <c r="D48" i="45"/>
  <c r="D47" i="45"/>
  <c r="D46" i="45"/>
  <c r="D45" i="45"/>
  <c r="B44" i="45"/>
  <c r="D44" i="45" s="1"/>
  <c r="C31" i="45"/>
  <c r="B31" i="45"/>
  <c r="B8" i="45"/>
  <c r="D8" i="45" s="1"/>
  <c r="B7" i="45"/>
  <c r="D7" i="45" s="1"/>
  <c r="D48" i="44"/>
  <c r="D47" i="44"/>
  <c r="D46" i="44"/>
  <c r="D45" i="44"/>
  <c r="B44" i="44"/>
  <c r="D44" i="44" s="1"/>
  <c r="C31" i="44"/>
  <c r="B31" i="44"/>
  <c r="B8" i="44"/>
  <c r="D8" i="44" s="1"/>
  <c r="B7" i="44"/>
  <c r="D7" i="44" s="1"/>
  <c r="D48" i="43"/>
  <c r="D47" i="43"/>
  <c r="D46" i="43"/>
  <c r="D45" i="43"/>
  <c r="B44" i="43"/>
  <c r="D44" i="43" s="1"/>
  <c r="C31" i="43"/>
  <c r="B31" i="43"/>
  <c r="B8" i="43"/>
  <c r="D8" i="43" s="1"/>
  <c r="B7" i="43"/>
  <c r="D7" i="43" s="1"/>
  <c r="D48" i="24"/>
  <c r="D47" i="24"/>
  <c r="D46" i="24"/>
  <c r="D45" i="24"/>
  <c r="B44" i="24"/>
  <c r="D44" i="24" s="1"/>
  <c r="C31" i="24"/>
  <c r="B31" i="24"/>
  <c r="B8" i="24"/>
  <c r="D8" i="24" s="1"/>
  <c r="B7" i="24"/>
  <c r="D7" i="24" s="1"/>
  <c r="D62" i="1"/>
  <c r="D61" i="1"/>
  <c r="D60" i="1"/>
  <c r="D59" i="1"/>
  <c r="B58" i="1"/>
  <c r="D58" i="1" s="1"/>
  <c r="C35" i="1"/>
  <c r="B35" i="1"/>
  <c r="B8" i="1"/>
  <c r="D8" i="1" s="1"/>
  <c r="B7" i="1"/>
  <c r="D7" i="1" s="1"/>
  <c r="B11" i="14"/>
  <c r="B8" i="14"/>
  <c r="G19" i="58" l="1"/>
  <c r="F37" i="59" s="1"/>
  <c r="G13" i="59" s="1"/>
  <c r="G27" i="59"/>
  <c r="G35" i="59"/>
  <c r="G33" i="59"/>
  <c r="G25" i="59"/>
  <c r="G17" i="59"/>
  <c r="G32" i="59"/>
  <c r="G24" i="59"/>
  <c r="G16" i="59"/>
  <c r="G31" i="59"/>
  <c r="G23" i="59"/>
  <c r="G15" i="59"/>
  <c r="G30" i="59"/>
  <c r="G22" i="59"/>
  <c r="G29" i="59"/>
  <c r="G21" i="59"/>
  <c r="G20" i="59"/>
  <c r="G19" i="59"/>
  <c r="G34" i="59"/>
  <c r="G26" i="59"/>
  <c r="G18" i="59"/>
  <c r="F36" i="59"/>
  <c r="F38" i="59" s="1"/>
  <c r="E26" i="60"/>
  <c r="F26" i="60" s="1"/>
  <c r="AA26" i="61"/>
  <c r="W2" i="61"/>
  <c r="M2" i="61"/>
  <c r="Y2" i="61"/>
  <c r="D2" i="61"/>
  <c r="O2" i="61"/>
  <c r="AA2" i="61"/>
  <c r="G2" i="61"/>
  <c r="Q2" i="61"/>
  <c r="P2" i="61"/>
  <c r="H2" i="61"/>
  <c r="S2" i="61"/>
  <c r="K2" i="61"/>
  <c r="E2" i="61"/>
  <c r="I2" i="61"/>
  <c r="U2" i="61"/>
  <c r="L2" i="61"/>
  <c r="X2" i="61"/>
  <c r="D26" i="29"/>
  <c r="AA26" i="60"/>
  <c r="D26" i="62"/>
  <c r="E26" i="62" s="1"/>
  <c r="F26" i="62" s="1"/>
  <c r="E26" i="29"/>
  <c r="F26" i="29" s="1"/>
  <c r="AA26" i="29"/>
  <c r="D26" i="61"/>
  <c r="E26" i="61" s="1"/>
  <c r="F26" i="61" s="1"/>
  <c r="D2" i="29"/>
  <c r="L2" i="29"/>
  <c r="T2" i="29"/>
  <c r="E2" i="29"/>
  <c r="M2" i="29"/>
  <c r="U2" i="29"/>
  <c r="F2" i="29"/>
  <c r="G2" i="29"/>
  <c r="O2" i="29"/>
  <c r="W2" i="29"/>
  <c r="H2" i="29"/>
  <c r="P2" i="29"/>
  <c r="X2" i="29"/>
  <c r="N2" i="29"/>
  <c r="I2" i="29"/>
  <c r="Q2" i="29"/>
  <c r="Y2" i="29"/>
  <c r="V2" i="29"/>
  <c r="J2" i="29"/>
  <c r="R2" i="29"/>
  <c r="Z2" i="29"/>
  <c r="K2" i="29"/>
  <c r="S2" i="29"/>
  <c r="D2" i="62"/>
  <c r="L2" i="62"/>
  <c r="E2" i="62"/>
  <c r="M2" i="62"/>
  <c r="U2" i="62"/>
  <c r="T2" i="62"/>
  <c r="F2" i="62"/>
  <c r="N2" i="62"/>
  <c r="V2" i="62"/>
  <c r="K2" i="62"/>
  <c r="G2" i="62"/>
  <c r="O2" i="62"/>
  <c r="W2" i="62"/>
  <c r="H2" i="62"/>
  <c r="P2" i="62"/>
  <c r="X2" i="62"/>
  <c r="S2" i="62"/>
  <c r="I2" i="62"/>
  <c r="Q2" i="62"/>
  <c r="Y2" i="62"/>
  <c r="AA2" i="62"/>
  <c r="J2" i="62"/>
  <c r="R2" i="62"/>
  <c r="J2" i="61"/>
  <c r="R2" i="61"/>
  <c r="Z2" i="61"/>
  <c r="T2" i="61"/>
  <c r="F2" i="61"/>
  <c r="N2" i="61"/>
  <c r="T2" i="60"/>
  <c r="E2" i="60"/>
  <c r="M2" i="60"/>
  <c r="F2" i="60"/>
  <c r="N2" i="60"/>
  <c r="V2" i="60"/>
  <c r="G2" i="60"/>
  <c r="O2" i="60"/>
  <c r="W2" i="60"/>
  <c r="H2" i="60"/>
  <c r="P2" i="60"/>
  <c r="X2" i="60"/>
  <c r="I2" i="60"/>
  <c r="Q2" i="60"/>
  <c r="Y2" i="60"/>
  <c r="J2" i="60"/>
  <c r="R2" i="60"/>
  <c r="Z2" i="60"/>
  <c r="K2" i="60"/>
  <c r="S2" i="60"/>
  <c r="AA2" i="60"/>
  <c r="D2" i="60"/>
  <c r="L2" i="60"/>
  <c r="G7" i="59" l="1"/>
  <c r="G8" i="59"/>
  <c r="G9" i="59"/>
  <c r="G11" i="59"/>
  <c r="G12" i="59"/>
  <c r="G4" i="59"/>
  <c r="G10" i="59"/>
</calcChain>
</file>

<file path=xl/sharedStrings.xml><?xml version="1.0" encoding="utf-8"?>
<sst xmlns="http://schemas.openxmlformats.org/spreadsheetml/2006/main" count="3151" uniqueCount="707">
  <si>
    <t>     </t>
  </si>
  <si>
    <t>Rechtsform</t>
  </si>
  <si>
    <t>Firmenbuchnummer/Identifikationsnummer</t>
  </si>
  <si>
    <t>Vorsteuerabzugsberechtigt</t>
  </si>
  <si>
    <t>Straße und Hausnummer</t>
  </si>
  <si>
    <t>PLZ</t>
  </si>
  <si>
    <t>Ort</t>
  </si>
  <si>
    <t>Land</t>
  </si>
  <si>
    <t>Webseite</t>
  </si>
  <si>
    <t>Weibliche Mitarbeiter (in Vollzeitäquivalent)</t>
  </si>
  <si>
    <t>Männliche Mitarbeiter (in Vollzeitäquivalent)</t>
  </si>
  <si>
    <t>Summe der Mitarbeiter (in Vollzeitäquivalent)</t>
  </si>
  <si>
    <t>Anrede</t>
  </si>
  <si>
    <t>Titel</t>
  </si>
  <si>
    <t>Vorname</t>
  </si>
  <si>
    <t>Nachname</t>
  </si>
  <si>
    <t>Datum</t>
  </si>
  <si>
    <t>Allgemeine Erklärungen, Zustimmungen und Kenntnisnahmen</t>
  </si>
  <si>
    <t>Vollständigkeit und Richtigkeit der Information</t>
  </si>
  <si>
    <t>Die Förderungswerberin bzw. der Förderungswerber erklärt, alle Angaben in diesem Antrag nach bestem Wissen richtig und vollständig gemacht zu haben und sich über die der beantragten Förderung(-en) zu Grunde liegenden Richtlinien und dem im Download Bereich befindlichen Leitfaden informiert zu haben.</t>
  </si>
  <si>
    <t>Durch die Entgegennahme und Bearbeitung des Förderantrags sowie durch Verhandlungen mit dem Förderungswerber erwachsen keine wie immer gearteten Verpflichtungen für den Förderungsgeber.  Auf die Gewährung einer Förderung besteht kein Rechtsanspruch.</t>
  </si>
  <si>
    <t>Unterschrift</t>
  </si>
  <si>
    <t>Titel des Projekts</t>
  </si>
  <si>
    <t>Durchführungszeitraum</t>
  </si>
  <si>
    <t>Indikatoren</t>
  </si>
  <si>
    <t>Bezirk</t>
  </si>
  <si>
    <t>Bundesland</t>
  </si>
  <si>
    <t>Zahl der neuen Patentanmeldungen</t>
  </si>
  <si>
    <t xml:space="preserve">gesamt </t>
  </si>
  <si>
    <t xml:space="preserve">Adresse </t>
  </si>
  <si>
    <t>Zahl der Prototypen</t>
  </si>
  <si>
    <t>Bilanzsumme</t>
  </si>
  <si>
    <t>Jahresumsatz</t>
  </si>
  <si>
    <t>Anzahl der Mitarbeiter (VZÄ)</t>
  </si>
  <si>
    <t>Firmenname</t>
  </si>
  <si>
    <t>Firmenbuchnummer</t>
  </si>
  <si>
    <t>davon FuE</t>
  </si>
  <si>
    <t>Gründungsjahr</t>
  </si>
  <si>
    <t>gesamt</t>
  </si>
  <si>
    <t>Projektstandort</t>
  </si>
  <si>
    <t>davon weiblich</t>
  </si>
  <si>
    <t>Zahl der Teilnehmenden bei Veranstaltungen</t>
  </si>
  <si>
    <t>Zahl der Präsentationen bei Konferenzen</t>
  </si>
  <si>
    <t>Zahl der Gründungen</t>
  </si>
  <si>
    <t>Zahl der durchgeführten Veranstaltungen (Konferenzen, Workshops, …)</t>
  </si>
  <si>
    <t>Art der Forschungseinrichtung (auswählen)</t>
  </si>
  <si>
    <t>Unternehmensgröße nach EU Definition (auswählen)</t>
  </si>
  <si>
    <t>Zahl der Unternehmen, die mit der Forschungseinrichtung zusammenarbeiten (Unternehmen, die an der Erarbeitung des Forschungs- und Transferprojekts teilnehmen)</t>
  </si>
  <si>
    <t>Liste Förderwerber</t>
  </si>
  <si>
    <t>Universität</t>
  </si>
  <si>
    <t>Fachhochschule</t>
  </si>
  <si>
    <t>Hochschule</t>
  </si>
  <si>
    <t>Außeruniversitäre Forschungseinrichtung</t>
  </si>
  <si>
    <t>Datum von: [tt.mm.jjjj]</t>
  </si>
  <si>
    <t>Datum bis: [tt.mm.jjjj]</t>
  </si>
  <si>
    <t>Firmenmäßige Fertigung der Förderungswerberin bzw. des Förderungswerbers</t>
  </si>
  <si>
    <t>Funktion</t>
  </si>
  <si>
    <t>Forschungsschwerpunkte am Standort Salzburg</t>
  </si>
  <si>
    <t>E-Mail</t>
  </si>
  <si>
    <t>Angaben zum Projekt</t>
  </si>
  <si>
    <t>Wirtschaft, Tourismus, Gemeinden</t>
  </si>
  <si>
    <t>JA</t>
  </si>
  <si>
    <t>NEIN</t>
  </si>
  <si>
    <t>davon F&amp;E</t>
  </si>
  <si>
    <t>Angaben Forschungsstandort Salzburg</t>
  </si>
  <si>
    <t>BIC</t>
  </si>
  <si>
    <t>Zahl der Publikationen in peer-reviewed Journals</t>
  </si>
  <si>
    <t>Zahl der erreichten Unternehmen (Konferenzen, Workshops,…)</t>
  </si>
  <si>
    <t>Zahl der erreichten Unternehmen über vorwettbewerbliche Beratung</t>
  </si>
  <si>
    <t>Zahl der Kooperationspartner aus dem Ausland</t>
  </si>
  <si>
    <t xml:space="preserve">Zahl der Kooperationspartner aus Österreich, außerhalb Salzburgs </t>
  </si>
  <si>
    <t>Forschung-Wirtschaft</t>
  </si>
  <si>
    <t>Forschung-Forschung</t>
  </si>
  <si>
    <t xml:space="preserve">Art des Projekts </t>
  </si>
  <si>
    <t>Transfereinrichtung</t>
  </si>
  <si>
    <t>Name Gesellschafter 1</t>
  </si>
  <si>
    <t>Name Gesellschafter 2</t>
  </si>
  <si>
    <t>Höhe des aktuellen Gesellschaftskapitals</t>
  </si>
  <si>
    <t>Anteil in % des Gesellschaftskapitals</t>
  </si>
  <si>
    <t>ANM: Erforderliche Angaben nach Projekttyp - siehe Leitfaden</t>
  </si>
  <si>
    <t>Ausgangssituation (max. 2000 Zeichen)</t>
  </si>
  <si>
    <t>Beschreibung der Ziele  (max. 3000 Zeichen)</t>
  </si>
  <si>
    <t>Beschreibung der geplanten Maßnahmen  (max. 3000 Zeichen)</t>
  </si>
  <si>
    <t>Wenn JA, Darstellung des Beitrages (max. 1.000 Zeichen)</t>
  </si>
  <si>
    <t>b) Trägt das Vorhaben zur Internationalisierung bei?</t>
  </si>
  <si>
    <t>c) Beinhaltet das Projekt Maßnahmen zur wissenschaftlichen Nachwuchsförderung, Förderungen von Frauen in der Forschung, oder MINT- Maßnahmen?</t>
  </si>
  <si>
    <t>Projektauswirkungen / Bonusgrundlage</t>
  </si>
  <si>
    <t>d) Verfügt das Projekt über eine hohe Qualität der Zusammenarbeit?</t>
  </si>
  <si>
    <t>Art der Forschungseinrichtung</t>
  </si>
  <si>
    <t>Bitte auswählen</t>
  </si>
  <si>
    <t>Angaben zur Projektkooperation</t>
  </si>
  <si>
    <t>Die Projektpartner haben bisher nicht zusammen gearbeitet. Es handelt sich um eine neue Konstellation von Projektpartnern.</t>
  </si>
  <si>
    <t>keine der Angaben trifft zu</t>
  </si>
  <si>
    <t>Alle Projektpartner haben bereits in mind. einem Forschungs- oder Transferprojekt zusammengearbeitet</t>
  </si>
  <si>
    <t>Mindestens zwei Projektpartner bringen Erfahrungen in der Zusammenarbeit ins Projekt ein. Mind. 1 gemeinsames Forschungs- oder Transferprojekt wurde abgeschlossen.</t>
  </si>
  <si>
    <t>Es sind Projektpartnern beteiligt, die keine Erfahrung in der Zusammenarbeit mit den Kooperationspartnern aufweisen.</t>
  </si>
  <si>
    <t>Unternehmensgrößenkategorien</t>
  </si>
  <si>
    <t>U1</t>
  </si>
  <si>
    <t>U2</t>
  </si>
  <si>
    <t>U3</t>
  </si>
  <si>
    <t>U4</t>
  </si>
  <si>
    <t>Kooperationsarten</t>
  </si>
  <si>
    <t>Qualität der Projektkoordination</t>
  </si>
  <si>
    <t>K1</t>
  </si>
  <si>
    <t>K2</t>
  </si>
  <si>
    <t>Q0</t>
  </si>
  <si>
    <t>Q1</t>
  </si>
  <si>
    <t>Q2</t>
  </si>
  <si>
    <t>Q3</t>
  </si>
  <si>
    <t>Q4</t>
  </si>
  <si>
    <t>Listenauswahl</t>
  </si>
  <si>
    <t>F0</t>
  </si>
  <si>
    <t>F1</t>
  </si>
  <si>
    <t>F2</t>
  </si>
  <si>
    <t>F3</t>
  </si>
  <si>
    <t>F4</t>
  </si>
  <si>
    <t>F5</t>
  </si>
  <si>
    <t>Einfache Antwortoption</t>
  </si>
  <si>
    <t>A0</t>
  </si>
  <si>
    <t>A1</t>
  </si>
  <si>
    <t>A2</t>
  </si>
  <si>
    <t>Darstellung der erwarteten ökonomischen/sozialen/ökologischen/regionalen Wirkung des Projektes (max. 2000 Zeichen)</t>
  </si>
  <si>
    <t>Zielzuordnung</t>
  </si>
  <si>
    <t>Beschreibung der Aktivitäten zur Erreichung der Projektziele &amp; erwartete Ergebnisse</t>
  </si>
  <si>
    <t>Zeitraum der Durchführung</t>
  </si>
  <si>
    <t>von</t>
  </si>
  <si>
    <t>bis</t>
  </si>
  <si>
    <t>Beschreibung der Aktivitäten</t>
  </si>
  <si>
    <t>Arbeitspaket 1 (Titel)</t>
  </si>
  <si>
    <t>Arbeitspaket 2 (Titel)</t>
  </si>
  <si>
    <t>Arbeitspaket 3 (Titel)</t>
  </si>
  <si>
    <t>Arbeitspaket 4 (Titel)</t>
  </si>
  <si>
    <t>Arbeitspaket 5 (Titel)</t>
  </si>
  <si>
    <t>NACE Abschnitt</t>
  </si>
  <si>
    <t>NACE Abteilung</t>
  </si>
  <si>
    <t>A Land- und Forstwirtschaft; Fischerei</t>
  </si>
  <si>
    <t>A 01 Landwirtschaft, Jagd und damit verbundene Tätigkeiten</t>
  </si>
  <si>
    <t>A 02 Forstwirtschaft und Holzeinschlag</t>
  </si>
  <si>
    <t>A 03 Fischerei und Aquakultur</t>
  </si>
  <si>
    <t>B Bergbau und Gewinnung von Steinen und Erden</t>
  </si>
  <si>
    <t>B 05 Kohlenbergbau</t>
  </si>
  <si>
    <t>B 06 Gewinnung von Erdöl und Erdgas</t>
  </si>
  <si>
    <t>B 07 Erzbergbau</t>
  </si>
  <si>
    <t>B 08 Gewinnung von Steinen und Erden, sonstiger Bergbau</t>
  </si>
  <si>
    <t>B 09 Erbringung von Dienstleistungen für den Bergbau und für die Gewinnung von Steinen und Erden</t>
  </si>
  <si>
    <t>C Herstellung von Waren</t>
  </si>
  <si>
    <t>C 10 Herstellung von Nahrungs- und Futtermitteln</t>
  </si>
  <si>
    <t>C 11 Getränkeherstellung</t>
  </si>
  <si>
    <t>C 12 Tabakverarbeitung</t>
  </si>
  <si>
    <t>C 13 Herstellung von Textilien</t>
  </si>
  <si>
    <t>C 14 Herstellung von Bekleidung</t>
  </si>
  <si>
    <t>C 15 Herstellung von Leder, Lederwaren und Schuhen</t>
  </si>
  <si>
    <t>C 16 Herstellung von Holz-, Flecht-, Korb- und Korkwaren (ohne Möbel)</t>
  </si>
  <si>
    <t>C 17 Herstellung von Papier, Pappe und Waren daraus</t>
  </si>
  <si>
    <t>C 18 Herstellung von Druckerzeugnissen; Vervielfältigung von bespielten Ton-, Bild- und Datenträgern</t>
  </si>
  <si>
    <t>C 19 Kokerei und Mineralölverarbeitung</t>
  </si>
  <si>
    <t>C 20 Herstellung von chemischen Erzeugnissen</t>
  </si>
  <si>
    <t>C 21 Herstellung von pharmazeutischen Erzeugnissen</t>
  </si>
  <si>
    <t>C 22 Herstellung von Gummi- und Kunststoffwaren</t>
  </si>
  <si>
    <t>C 23 Herstellung von Glas und Glaswaren, Keramik, Verarbeitung von Steinen und Erden</t>
  </si>
  <si>
    <t>C 24 Metallerzeugung und -bearbeitung</t>
  </si>
  <si>
    <t>C 25 Herstellung von Metallerzeugnissen</t>
  </si>
  <si>
    <t>C 26 Herstellung von Datenverarbeitungsgeräten, elektronischen und optischen Erzeugnissen</t>
  </si>
  <si>
    <t>C 27 Herstellung von elektrischen Ausrüstungen</t>
  </si>
  <si>
    <t>C 28 Maschinenbau</t>
  </si>
  <si>
    <t>C 29 Herstellung von Kraftwagen und Kraftwagenteilen</t>
  </si>
  <si>
    <t>C 30 Sonstiger Fahrzeugbau</t>
  </si>
  <si>
    <t>C 31 Herstellung von Möbeln</t>
  </si>
  <si>
    <t>C 32 Herstellung von sonstigen Waren</t>
  </si>
  <si>
    <t>C 33 Reparatur und Installation von Maschinen und Ausrüstungen</t>
  </si>
  <si>
    <t>D Energieversorgung</t>
  </si>
  <si>
    <t>D 35 Energieversorgung</t>
  </si>
  <si>
    <t>E Wasserversorgung; Abwasser- und Abfallentsorgung und Beseitigung von Umweltverschmutzungen</t>
  </si>
  <si>
    <t>E 36 Wasserversorgung</t>
  </si>
  <si>
    <t>E 37 Abwasserentsorgung</t>
  </si>
  <si>
    <t>E 38 Sammlung, Behandlung und Beseitigung von Abfällen; Rückgewinnung</t>
  </si>
  <si>
    <t>E 39 Beseitigung von Umweltverschmutzungen und sonstige Entsorgung</t>
  </si>
  <si>
    <t>F Bau</t>
  </si>
  <si>
    <t>F 41 Hochbau</t>
  </si>
  <si>
    <t>F 42 Tiefbau</t>
  </si>
  <si>
    <t>F 43 Vorbereitende Baustellenarbeiten, Bauinstallation und sonstiges Ausbaugewerbe</t>
  </si>
  <si>
    <t>G Handel; Instandhaltung und Reparatur von Kraftfahrzeugen</t>
  </si>
  <si>
    <t>G 45 Handel mit Kraftfahrzeugen; Instandhaltung und Reparatur von Kraftfahrzeugen</t>
  </si>
  <si>
    <t>G 46 Großhandel (ohne Handel mit Kraftfahrzeugen)</t>
  </si>
  <si>
    <t>G 47 Einzelhandel (ohne Handel mit Kraftfahrzeugen)</t>
  </si>
  <si>
    <t>H Verkehr und Lagerei</t>
  </si>
  <si>
    <t>H 49 Landverkehr und Transport in Rohrfernleitungen</t>
  </si>
  <si>
    <t>H 50 Schifffahrt</t>
  </si>
  <si>
    <t>H 51 Luftfahrt</t>
  </si>
  <si>
    <t>H 52 Lagerei sowie Erbringung von sonstigen Dienstleistungen für den Verkehr</t>
  </si>
  <si>
    <t>H 53 Post-, Kurier- und Expressdienste</t>
  </si>
  <si>
    <t>I Beherbergung und Gastronomie</t>
  </si>
  <si>
    <t>I 55 Beherbergung</t>
  </si>
  <si>
    <t>I 56 Gastronomie</t>
  </si>
  <si>
    <t>J Information und Kommunikation</t>
  </si>
  <si>
    <t>J 58 Verlagswesen</t>
  </si>
  <si>
    <t>J 59 Herstellung, Verleih und Vertrieb von Filmen und Fernsehprogrammen; Kinos; Tonstudios und Verlegen von Musik</t>
  </si>
  <si>
    <t>J 60 Rundfunktveranstalter</t>
  </si>
  <si>
    <t>J 61 Telekommunikation</t>
  </si>
  <si>
    <t>J 62 Erbringung von Dienstleistungen der Informationstechnologie</t>
  </si>
  <si>
    <t>J 63 Informationsdienstleistungen</t>
  </si>
  <si>
    <t>K Erbringung von Finanz- und Versicherungs-Dienstleistungen</t>
  </si>
  <si>
    <t>K 64 Erbringung von Finanzdienstleistungen</t>
  </si>
  <si>
    <t>K 65 Versicherungen, Rückversicherungen und Pensionskassen (ohne Sozialversicherung)</t>
  </si>
  <si>
    <t>K 66 Mit den Finanz- und Versicherungsdienstleistungen verbundene Tätigkeiten</t>
  </si>
  <si>
    <t>L Grundstücks- und Wohnungswesen</t>
  </si>
  <si>
    <t>L 68 Grundstücks- und Wohnungswesen</t>
  </si>
  <si>
    <t>M Erbringung von freiberuflichen, wissenschaftlichen und technischen Dienstleistungen</t>
  </si>
  <si>
    <t>M 69 Rechts- und Steuerberatung, Wirtschaftsprüfung</t>
  </si>
  <si>
    <t>M 70 Verwaltung und Führung von Unternehmen und Betrieben; Unternehmensberatung</t>
  </si>
  <si>
    <t>M 71 Architektur- und Ingenieurbüros; technische, physikalische und chemische Untersuchung</t>
  </si>
  <si>
    <t>M 72 Forschung und Entwicklung</t>
  </si>
  <si>
    <t>M 73 Werbung und Marktforschung</t>
  </si>
  <si>
    <t>M 74 Sonstige freiberufliche, wissenschaftliche und technische Tätigkeiten</t>
  </si>
  <si>
    <t>M 75 Veterinärwesen</t>
  </si>
  <si>
    <t>N Erbringung von sonstigen wirtschaftlichen Dienstleistungen</t>
  </si>
  <si>
    <t>N 77 Vermietung von beweglichen Sachen</t>
  </si>
  <si>
    <t>N 78 Vermittlung und Überlassung von Arbeitskräften</t>
  </si>
  <si>
    <t>N 79 Reisebüros, Reiseveranstalter und Erbringung sonstiger Reservierungsdienstleistungen</t>
  </si>
  <si>
    <t>N 80 Wach- und Sicherheitsdienste sowie Detekteien</t>
  </si>
  <si>
    <t>N 81 Gebäudebetreuung; Garten- und Landschaftsbau</t>
  </si>
  <si>
    <t>N 82 Erbringung von wirtschaftlichen Dienstleistungen für Unternehmen und Privatpersonen a.n.g.</t>
  </si>
  <si>
    <t>O Öffentliche Verwaltung, Verteidigung, Sozialversicherung</t>
  </si>
  <si>
    <t>O 84 Öffentliche Verwaltung, Verteidigung, Sozialversicherung</t>
  </si>
  <si>
    <t>P Erziehung und Unterricht</t>
  </si>
  <si>
    <t>P 85 Erziehung und Unterricht</t>
  </si>
  <si>
    <t>Q Gesundheits- und Sozialwesen</t>
  </si>
  <si>
    <t>Q 86 Gesundheitswesen</t>
  </si>
  <si>
    <t>Q 87 Heime (ohne Erholungs- und Ferienheime)</t>
  </si>
  <si>
    <t>Q 88 Sozialwesen (ohne Heime)</t>
  </si>
  <si>
    <t>R Kunst, Unterhaltung und Erholung</t>
  </si>
  <si>
    <t>R 90 Kreative, künstlerische und unterhaltende Tätigkeiten</t>
  </si>
  <si>
    <t>R 91 Bibliotheken, Archive, Museen, botanische und zoologische Gärten</t>
  </si>
  <si>
    <t>R 92 Spiel-, Wett- und Lotteriewesen</t>
  </si>
  <si>
    <t>R 93 Erbringung von Dienstleistungen des Sports, der Unterhaltung und der Erholung</t>
  </si>
  <si>
    <t>S Erbringung von sonstigen Dienstleistungen</t>
  </si>
  <si>
    <t>S 94 Interessenvertretungen sowie kirchliche und sonstige religiöse Vereinigungen (ohne Sozialwesen und Sport)</t>
  </si>
  <si>
    <t>S 95 Reparatur von Datenverarbeitungsgeräten und Gebrauchsgütern</t>
  </si>
  <si>
    <t>S 96 Erbringung von sonstigen überwiegend persönlichen Dienstleistungen</t>
  </si>
  <si>
    <t>T Private Haushalte mit Hauspersonal; Herstellung von Waren und Erbringung von Dienstleistungen durch private Haushalte für den Eigenbedarf ohne ausgeprägten Schwerpunkt</t>
  </si>
  <si>
    <t>T 97 Private Haushalte mit Hauspersonal</t>
  </si>
  <si>
    <t>T 98 Herstellung von Waren und Erbringung von Dienstleistungen durch private Haushalte für den Eigenbedarf ohne ausgeprägten Schwerpunkt</t>
  </si>
  <si>
    <t>U Exterritoriale Organisationen und Körperschaften</t>
  </si>
  <si>
    <t>U 99 Exterritoriale Organisationen und Körperschaften</t>
  </si>
  <si>
    <t>bitte auswählen</t>
  </si>
  <si>
    <t>A 01.2 Anbau mehrjähriger Pflanzen</t>
  </si>
  <si>
    <t>A 01.3 Betrieb von Baumschulen sowie Anbau von Pflanzen zu Vermehrungszwecken</t>
  </si>
  <si>
    <t>A 01.4 Tierhaltung</t>
  </si>
  <si>
    <t>A 01.5 Gemischte Landwirtschaft</t>
  </si>
  <si>
    <t>A 01.6 Erbringung von landwirtschaftlichen Dienstleistungen</t>
  </si>
  <si>
    <t>A 01.7 Jagd, Fallenstellerei und damit verbundene Tätigkeiten</t>
  </si>
  <si>
    <t>A 02.1 Forstwirtschaft</t>
  </si>
  <si>
    <t>A 02.2 Holzeinschlag</t>
  </si>
  <si>
    <t>A 02.3 Sammeln von wild wachsenden Produkten (ohne Holz)</t>
  </si>
  <si>
    <t>A 02.4 Erbringung von Dienstleistungen für Forstwirtschaft und Holzeinschlag</t>
  </si>
  <si>
    <t>A 03.1 Fischerei</t>
  </si>
  <si>
    <t>A 03.2 Aquakultur</t>
  </si>
  <si>
    <t>B 05.1 Steinkohlenbergbau</t>
  </si>
  <si>
    <t>B 05.2 Braunkohlenbergbau</t>
  </si>
  <si>
    <t>B 06.1 Gewinnung von Erdöl</t>
  </si>
  <si>
    <t>B 06.2 Gewinnung von Erdgas</t>
  </si>
  <si>
    <t>B 07.1 Eisenerzbergbau</t>
  </si>
  <si>
    <t>B 07.2 NE-Metallerzbergbau</t>
  </si>
  <si>
    <t>B 08.1 Gewinnung von Natursteinen, Kies, Sand, Ton und Kaolin</t>
  </si>
  <si>
    <t>B 08.9 Sonstiger Bergbau; Gewinnung von Steinen und Erden a.n.g.</t>
  </si>
  <si>
    <t>B 09.1 Erbringung von Dienstleistungen für die Gewinnung von Erdöl und Erdgas</t>
  </si>
  <si>
    <t>B 09.9 Erbringung von Dienstleistungen für den sonstigen Bergbau und die Gewinnung von Steinen und Erden</t>
  </si>
  <si>
    <t>C 10.1 Schlachten und Fleischverarbeitung</t>
  </si>
  <si>
    <t>C 10.2 Fischverarbeitung</t>
  </si>
  <si>
    <t>C 10.3 Obst- und Gemüseverarbeitung</t>
  </si>
  <si>
    <t>C 10.4 Herstellung von pflanzlichen und tierischen Ölen und Fetten</t>
  </si>
  <si>
    <t>C 10.5 Milchverarbeitung</t>
  </si>
  <si>
    <t>C 10.6 Mahl- und Schälmühlen, Herstellung von Stärke und Stärkeerzeugnissen</t>
  </si>
  <si>
    <t>C 10.7 Herstellung von Back- und Teigwaren</t>
  </si>
  <si>
    <t>C 10.8 Herstellung von sonstigen Nahrungsmitteln</t>
  </si>
  <si>
    <t>C 10.9 Herstellung von Futtermitteln</t>
  </si>
  <si>
    <t>C 11.0 Getränkeherstellung</t>
  </si>
  <si>
    <t>C 12.0 Tabakverarbeitung</t>
  </si>
  <si>
    <t>C 13.2 Weberei</t>
  </si>
  <si>
    <t>C 13.9 Herstellung von sonstigen Textilwaren</t>
  </si>
  <si>
    <t>C 14.1 Herstellung von Bekleidung (ohne Pelzbekleidung)</t>
  </si>
  <si>
    <t>C 14.2 Herstellung von Pelzwaren</t>
  </si>
  <si>
    <t>C 14.3 Herstellung von Bekleidung aus gewirktem und gestricktem Stoff</t>
  </si>
  <si>
    <t>C 15.1 Herstellung von Leder und Lederwaren (ohne Herstellung von Lederbekleidung)</t>
  </si>
  <si>
    <t>C 15.2 Herstellung von Schuhen</t>
  </si>
  <si>
    <t>C 16.1 Säge-, Hobel- und Holzimprägnierwerke</t>
  </si>
  <si>
    <t>C 16.2 Herstellung von sonstigen Holz-, Kork-, Flecht- und Korbwaren (ohne Möbel)</t>
  </si>
  <si>
    <t>C 17.1 Herstellung von Holz- und Zellstoff, Papier, Karton und Pappe</t>
  </si>
  <si>
    <t>C 17.2 Herstellung von Waren aus Papier, Karton und Pappe</t>
  </si>
  <si>
    <t>C 18.1 Herstellung von Druckerzeugnissen</t>
  </si>
  <si>
    <t>C 18.2 Vervielfältigung von bespielten Ton-, Bild- und Datenträgern</t>
  </si>
  <si>
    <t>C 19.1 Kokerei</t>
  </si>
  <si>
    <t>C 19.2 Mineralölverarbeitung</t>
  </si>
  <si>
    <t>C 20.1 Herstellung von chemischen Grundstoffen, Düngemitteln und Stickstoffverbindungen, Kunststoffen in Primärformen und synthetischem Kautschuk in Primärformen</t>
  </si>
  <si>
    <t>C 20.2 Herstellung von Schädlingsbekämpfungs-, Pflanzenschutz- und Desinfektionsmitteln</t>
  </si>
  <si>
    <t>C 20.3 Herstellung von Anstrichmitteln, Druckfarben und Kitten</t>
  </si>
  <si>
    <t>C 20.4 Herstellung von Seifen, Wasch-, Reinigungs- und Körperpflegemitteln sowie von Duftstoffen</t>
  </si>
  <si>
    <t>C 20.5 Herstellung von sonstigen chemischen Erzeugnissen</t>
  </si>
  <si>
    <t>C 20.6 Herstellung von Chemiefasern</t>
  </si>
  <si>
    <t>C 21.1 Herstellung von pharmazeutischen Grundstoffen</t>
  </si>
  <si>
    <t>C 21.2 Herstellung von pharmazeutischen Spezialitäten und sonstigen pharmazeutischen Erzeugnissen</t>
  </si>
  <si>
    <t>C 22.1 Herstellung von Gummiwaren</t>
  </si>
  <si>
    <t>C 22.2 Herstellung von Kunststoffwaren</t>
  </si>
  <si>
    <t>C 23.1 Herstellung von Glas und Glaswaren</t>
  </si>
  <si>
    <t>C 23.2 Herstellung von feuerfesten keramischen Werkstoffen und Waren</t>
  </si>
  <si>
    <t>C 23.3 Herstellung von keramischen Baumaterialien</t>
  </si>
  <si>
    <t>C 23.4 Herstellung von sonstigen Porzellan- und keramischen Erzeugnissen</t>
  </si>
  <si>
    <t>C 23.5 Herstellung von Zement, Kalk und gebranntem Gips</t>
  </si>
  <si>
    <t>C 23.6 Herstellung von Erzeugnissen aus Beton, Zement und Gips</t>
  </si>
  <si>
    <t>C 23.7 Be- und Verarbeitung von Naturwerksteinen und Natursteinen a.n.g.</t>
  </si>
  <si>
    <t>C 23.9 Herstellung von Schleifkörpern und Schleifmitteln auf Unterlage sowie sonstigen Erzeugnissen aus nichtmetallischen Mineralien</t>
  </si>
  <si>
    <t>C 24.1 Erzeugung von Roheisen, Stahl und Ferrolegierungen</t>
  </si>
  <si>
    <t>C 24.2 Herstellung von Stahlrohren, Rohrform-, Rohrverschluss- und Rohrverbindungsstücken aus Stahl</t>
  </si>
  <si>
    <t>C 24.3 Sonstige erste Bearbeitung von Eisen und Stahl</t>
  </si>
  <si>
    <t>C 24.4 Erzeugung und erste Bearbeitung von NE-Metallen</t>
  </si>
  <si>
    <t>C 24.5 Gießereien</t>
  </si>
  <si>
    <t>C 25.1 Stahl- und Leichtmetallbau</t>
  </si>
  <si>
    <t>C 25.2 Herstellung von Metalltanks und -behältern; Herstellung von Heizkörpern und -kesseln für Zentralheizungen</t>
  </si>
  <si>
    <t>C 25.3 Herstellung von Dampfkesseln (ohne Zentralheizungskessel)</t>
  </si>
  <si>
    <t>C 25.4 Herstellung von Waffen und Munition</t>
  </si>
  <si>
    <t>C 25.5 Herstellung von Schmiede-, Press-, Zieh- und Stanzteilen, gewalzten Ringen und pulvermetallurgischen Erzeugnissen</t>
  </si>
  <si>
    <t>C 25.6 Oberflächenveredlung und Wärmebehandlung; Mechanik a.n.g.</t>
  </si>
  <si>
    <t>C 25.7 Herstellung von Schneidwaren, Werkzeugen, Schlössern und Beschlägen aus unedlen Metallen</t>
  </si>
  <si>
    <t>C 25.9 Herstellung von sonstigen Metallwaren</t>
  </si>
  <si>
    <t>C 26.1 Herstellung von elektronischen Bauelementen und Leiterplatten</t>
  </si>
  <si>
    <t>C 26.2 Herstellung von Datenverarbeitungsgeräten und peripheren Geräten</t>
  </si>
  <si>
    <t>C 26.3 Herstellung von Geräten und Einrichtungen der Telekommunikationstechnik</t>
  </si>
  <si>
    <t>C 26.4 Herstellung von Geräten der Unterhaltungselektronik</t>
  </si>
  <si>
    <t>C 26.5 Herstellung von Mess-, Kontroll-, Navigations- u. ä. Instrumenten und Vorrichtungen; Herstellung von Uhren</t>
  </si>
  <si>
    <t>C 26.6 Herstellung von Bestrahlungs- und Elektrotherapiegeräten und elektromedizinischen Geräten</t>
  </si>
  <si>
    <t>C 26.7 Herstellung von optischen und fotografischen Instrumenten und Geräten</t>
  </si>
  <si>
    <t>C 26.8 Herstellung von magnetischen und optischen Datenträgern</t>
  </si>
  <si>
    <t>C 27.1 Herstellung von Elektromotoren, Generatoren, Transformatoren, Elektrizitätsverteilungs- und -schalteinrichtungen</t>
  </si>
  <si>
    <t>C 27.2 Herstellung von Batterien und Akkumulatoren</t>
  </si>
  <si>
    <t>C 27.3 Herstellung von Kabeln und elektrischem Installationsmaterial</t>
  </si>
  <si>
    <t>C 27.4 Herstellung von elektrischen Lampen und Leuchten</t>
  </si>
  <si>
    <t>C 27.5 Herstellung von Haushaltsgeräten</t>
  </si>
  <si>
    <t>C 27.9 Herstellung von sonstigen elektrischen Ausrüstungen und Geräten a.n.g.</t>
  </si>
  <si>
    <t>C 28.1 Herstellung von nicht wirtschaftszweigspezifischen Maschinen</t>
  </si>
  <si>
    <t>C 28.2 Herstellung von sonstigen nicht wirtschaftszweigspezifischen Maschinen</t>
  </si>
  <si>
    <t>C 28.3 Herstellung von land- und forstwirtschaftlichen Maschinen</t>
  </si>
  <si>
    <t>C 28.4 Herstellung von Werkzeugmaschinen</t>
  </si>
  <si>
    <t>C 28.9 Herstellung von Maschinen für sonstige bestimmte Wirtschaftszweige</t>
  </si>
  <si>
    <t>C 29.1 Herstellung von Kraftwagen und Kraftwagenmotoren</t>
  </si>
  <si>
    <t>C 29.2 Herstellung von Karosserien, Aufbauten und Anhängern</t>
  </si>
  <si>
    <t>C 29.3 Herstellung von Teilen und Zubehör für Kraftwagen</t>
  </si>
  <si>
    <t>C 30.1 Schiff- und Bootsbau</t>
  </si>
  <si>
    <t>C 30.2 Schienenfahrzeugbau</t>
  </si>
  <si>
    <t>C 30.3 Luft- und Raumfahrzeugbau</t>
  </si>
  <si>
    <t>C 30.4 Herstellung von militärischen Kampffahrzeugen</t>
  </si>
  <si>
    <t>C 30.9 Herstellung von Fahrzeugen a.n.g.</t>
  </si>
  <si>
    <t>C 31.0 Herstellung von Möbeln</t>
  </si>
  <si>
    <t>C 32.1 Herstellung von Münzen, Schmuck und ähnlichen Erzeugnissen</t>
  </si>
  <si>
    <t>C 32.2 Herstellung von Musikinstrumenten</t>
  </si>
  <si>
    <t>C 32.3 Herstellung von Sportgeräten</t>
  </si>
  <si>
    <t>C 32.4 Herstellung von Spielwaren</t>
  </si>
  <si>
    <t>C 32.5 Herstellung von medizinischen und zahnmedizinischen Apparaten und Materialien</t>
  </si>
  <si>
    <t>C 32.9 Herstellung von Erzeugnissen a.n.g.</t>
  </si>
  <si>
    <t>C 33.1 Reparatur von Metallerzeugnissen, Maschinen und Ausrüstungen</t>
  </si>
  <si>
    <t>C 33.2 Installation von Maschinen und Ausrüstungen a.n.g.</t>
  </si>
  <si>
    <t>D 35.1 Elektrizitätsversorgung</t>
  </si>
  <si>
    <t>D 35.3 Wärme- und Kälteversorgung</t>
  </si>
  <si>
    <t>E 36.0 Wasserversorgung</t>
  </si>
  <si>
    <t>E 37.0 Abwasserentsorgung</t>
  </si>
  <si>
    <t>E 38.1 Sammlung von Abfällen</t>
  </si>
  <si>
    <t>E 38.2 Abfallbehandlung und -beseitigung</t>
  </si>
  <si>
    <t>E 38.3 Rückgewinnung</t>
  </si>
  <si>
    <t>E 39.0 Beseitigung von Umweltverschmutzungen und sonstige Entsorgung</t>
  </si>
  <si>
    <t>F 41.2 Bau von Gebäuden</t>
  </si>
  <si>
    <t>F 42.2 Leitungstiefbau und Kläranlagenbau</t>
  </si>
  <si>
    <t>F 42.9 Sonstiger Tiefbau</t>
  </si>
  <si>
    <t>F 43.1 Abbrucharbeiten und vorbereitende Baustellenarbeiten</t>
  </si>
  <si>
    <t>F 43.2 Bauinstallation</t>
  </si>
  <si>
    <t>F 43.3 Sonstiger Ausbau</t>
  </si>
  <si>
    <t>F 43.9 Sonstige spezialisierte Bautätigkeiten</t>
  </si>
  <si>
    <t>G 45.1 Handel mit Kraftwagen</t>
  </si>
  <si>
    <t>G 45.2 Instandhaltung und Reparatur von Kraftwagen</t>
  </si>
  <si>
    <t>G 45.3 Handel mit Kraftwagenteilen und -zubehör</t>
  </si>
  <si>
    <t>G 45.4 Handel mit Krafträdern, Kraftradteilen und -zubehör; Instandhaltung und Reparatur von Krafträdern</t>
  </si>
  <si>
    <t>G 46.1 Handelsvermittlung</t>
  </si>
  <si>
    <t>G 46.2 Großhandel mit landwirtschaftlichen Grundstoffen und lebenden Tieren</t>
  </si>
  <si>
    <t>G 46.3 Großhandel mit Nahrungs- und Genussmitteln, Getränken und Tabakwaren</t>
  </si>
  <si>
    <t>G 46.4 Großhandel mit Gebrauchs- und Verbrauchsgütern</t>
  </si>
  <si>
    <t>G 46.5 Großhandel mit Geräten der Informations- und Kommunikationstechnik</t>
  </si>
  <si>
    <t>G 46.6 Großhandel mit sonstigen Maschinen, Ausrüstungen und Zubehör</t>
  </si>
  <si>
    <t>G 46.7 Sonstiger spezialisierter Großhandel</t>
  </si>
  <si>
    <t>G 46.9 Großhandel ohne ausgeprägten Schwerpunkt</t>
  </si>
  <si>
    <t>G 47.1 Einzelhandel mit Waren verschiedener Art (in Verkaufsräumen)</t>
  </si>
  <si>
    <t>G 47.2 Einzelhandel mit Nahrungs- und Genussmitteln, Getränken und Tabakwaren (in Verkaufsräumen)</t>
  </si>
  <si>
    <t>G 47.3 Einzelhandel mit Motorenkraftstoffen (Tankstellen)</t>
  </si>
  <si>
    <t>G 47.4 Einzelhandel mit Geräten der Informations- und Kommunikationstechnik (in Verkaufsräumen)</t>
  </si>
  <si>
    <t>G 47.5 Einzelhandel mit sonstigen Haushaltsgeräten, Textilien, Heimwerker- und Einrichtungsbedarf (in Verkaufsräumen)</t>
  </si>
  <si>
    <t>G 47.6 Einzelhandel mit Verlagsprodukten, Sportausrüstungen und Spielwaren (in Verkaufsräumen)</t>
  </si>
  <si>
    <t>G 47.7 Einzelhandel mit sonstigen Gütern (in Verkaufsräumen)</t>
  </si>
  <si>
    <t>G 47.8 Einzelhandel an Verkaufsständen und auf Märkten</t>
  </si>
  <si>
    <t>G 47.9 Einzelhandel, nicht in Verkaufsräumen, an Verkaufsständen oder auf Märkten</t>
  </si>
  <si>
    <t>H 49.1 Personenbeförderung im Eisenbahnfernverkehr</t>
  </si>
  <si>
    <t>H 49.2 Güterbeförderung im Eisenbahnverkehr</t>
  </si>
  <si>
    <t>H 49.3 Sonstige Personenbeförderung im Landverkehr</t>
  </si>
  <si>
    <t>H 49.4 Güterbeförderung im Straßenverkehr, Umzugstransporte</t>
  </si>
  <si>
    <t>H 49.5 Transport in Rohrfernleitungen</t>
  </si>
  <si>
    <t>H 50.1 Personenbeförderung in der See- und Küstenschifffahrt</t>
  </si>
  <si>
    <t>H 50.2 Güterbeförderung in der See- und Küstenschifffahrt</t>
  </si>
  <si>
    <t>H 50.3 Personenbeförderung in der Binnenschifffahrt</t>
  </si>
  <si>
    <t>H 50.4 Güterbeförderung in der Binnenschifffahrt</t>
  </si>
  <si>
    <t>H 51.1 Personenbeförderung in der Luftfahrt</t>
  </si>
  <si>
    <t>H 52.1 Lagerei</t>
  </si>
  <si>
    <t>H 52.2 Erbringung von sonstigen Dienstleistungen für den Verkehr</t>
  </si>
  <si>
    <t>H 53.1 Postdienste von Universaldienstleistungsanbietern</t>
  </si>
  <si>
    <t>H 53.2 Sonstige Post-, Kurier- und Expressdienste</t>
  </si>
  <si>
    <t>I 55.1 Hotels, Gasthöfe und Pensionen</t>
  </si>
  <si>
    <t>I 55.2 Ferienunterkünfte und ähnliche Beherbergungsstätten</t>
  </si>
  <si>
    <t>I 55.3 Campingplätze</t>
  </si>
  <si>
    <t>I 55.9 Sonstige Beherbergungsstätten</t>
  </si>
  <si>
    <t>I 56.1 Restaurants, Gaststätten, Imbissstuben, Cafés, Eissalons u.Ä.</t>
  </si>
  <si>
    <t>I 56.2 Caterer und Erbringung sonstiger Verpflegungsdienstleistungen</t>
  </si>
  <si>
    <t>I 56.3 Ausschank von Getränken</t>
  </si>
  <si>
    <t>J 58.1 Verlegen von Büchern und Zeitschriften; sonstiges Verlagswesen (ohne Software)</t>
  </si>
  <si>
    <t>J 58.2 Verlegen von Software</t>
  </si>
  <si>
    <t>J 59.1 Herstellung von Filmen und Fernsehprogrammen, deren Verleih und Vertrieb; Kinos</t>
  </si>
  <si>
    <t>J 59.2 Tonstudios; Herstellung von Hörfunkbeiträgen; Verlegen von bespielten Tonträgern und Musikalien</t>
  </si>
  <si>
    <t>J 60.1 Hörfunkveranstalter</t>
  </si>
  <si>
    <t>J 60.2 Fernsehveranstalter</t>
  </si>
  <si>
    <t>J 61.1 Leitungsgebundene Telekommunikation</t>
  </si>
  <si>
    <t>J 61.2 Drahtlose Telekommunikation</t>
  </si>
  <si>
    <t>J 61.3 Satellitentelekommunikation</t>
  </si>
  <si>
    <t>J 61.9 Sonstige Telekommunikation</t>
  </si>
  <si>
    <t>J 62.0 Erbringung von Dienstleistungen der Informationstechnologie</t>
  </si>
  <si>
    <t>J 63.1 Datenverarbeitung, Hosting und damit verbundene Tätigkeiten; Webportale</t>
  </si>
  <si>
    <t>J 63.9 Erbringung von sonstigen Informationsdienstleistungen</t>
  </si>
  <si>
    <t>K 64.1 Zentralbanken und Kreditinstitute</t>
  </si>
  <si>
    <t>K 64.2 Beteiligungsgesellschaften</t>
  </si>
  <si>
    <t>K 64.3 Treuhand- und sonstige Fonds und ähnliche Finanzinstitutionen</t>
  </si>
  <si>
    <t>K 64.9 Sonstige Finanzierungsinstitutionen</t>
  </si>
  <si>
    <t>K 65.1 Versicherungen</t>
  </si>
  <si>
    <t>K 65.2 Rückversicherungen</t>
  </si>
  <si>
    <t>K 65.3 Pensionskassen und Pensionsfonds</t>
  </si>
  <si>
    <t>K 66.1 Mit den Finanzdienstleistungen verbundene Tätigkeiten</t>
  </si>
  <si>
    <t>K 66.2 Mit den Versicherungsdienstleistungen und Pensionskassen verbundene Tätigkeiten</t>
  </si>
  <si>
    <t>K 66.3 Fondsmanagement</t>
  </si>
  <si>
    <t>L 68.1 Kauf und Verkauf von eigenen Grundstücken, Gebäuden und Wohnungen</t>
  </si>
  <si>
    <t>L 68.2 Vermietung, Verpachtung von eigenen oder geleasten Grundstücken, Gebäuden und Wohnungen</t>
  </si>
  <si>
    <t>L 68.3 Vermittlung und Verwaltung von Grundstücken, Gebäuden und Wohnungen für Dritte</t>
  </si>
  <si>
    <t>M 69.1 Rechtsberatung</t>
  </si>
  <si>
    <t>M 69.2 Wirtschaftsprüfung und Steuerberatung; Buchführung</t>
  </si>
  <si>
    <t>M 70.1 Verwaltung und Führung von Unternehmen und Betrieben</t>
  </si>
  <si>
    <t>M 70.2 Public-Relations- und Unternehmensberatung</t>
  </si>
  <si>
    <t>M 71.1 Architektur- und Ingenieurbüros</t>
  </si>
  <si>
    <t>M 71.2 Technische, physikalische und chemische Untersuchung</t>
  </si>
  <si>
    <t>M 72.1 Forschung und Entwicklung im Bereich Natur-, Ingenieur-, Agrarwissenschaften und Medizin</t>
  </si>
  <si>
    <t>M 72.2 Forschung und Entwicklung im Bereich Rechts-, Wirtschafts- und Sozialwissenschaften sowie im Bereich Sprach-, Kultur- und Kunstwissenschaften</t>
  </si>
  <si>
    <t>M 73.1 Werbung</t>
  </si>
  <si>
    <t>M 73.2 Markt- und Meinungsforschung</t>
  </si>
  <si>
    <t>M 74.1 Ateliers für Textil-, Schmuck-, Grafik- u.ä. Design</t>
  </si>
  <si>
    <t>M 74.2 Fotografie und Fotolabors</t>
  </si>
  <si>
    <t>M 74.3 Übersetzen und Dolmetschen</t>
  </si>
  <si>
    <t>M 74.9Sonstige freiberufliche, wissenschaftliche und technische Tätigkeiten a.n.g.</t>
  </si>
  <si>
    <t>M 75.0 Veterinärwesen</t>
  </si>
  <si>
    <t>N 77.1 Vermietung von Kraftwagen</t>
  </si>
  <si>
    <t>N 77.2 Vermietung von Gebrauchsgütern</t>
  </si>
  <si>
    <t>N 77.3 Vermietung von Maschinen, Geräten und sonstigen beweglichen Sachen</t>
  </si>
  <si>
    <t>N 77.4 Leasing von nichtfinanziellen immateriellen Vermögensgegenständen (ohne Copyrights)</t>
  </si>
  <si>
    <t>N 78.1 Vermittlung von Arbeitskräften</t>
  </si>
  <si>
    <t>N 78.2 Befristete Überlassung von Arbeitskräften</t>
  </si>
  <si>
    <t>N 78.3 Sonstige Überlassung von Arbeitskräften</t>
  </si>
  <si>
    <t>N 79.1 Reisebüros und Reiseveranstalter</t>
  </si>
  <si>
    <t>N 79.9 Erbringung sonstiger Reservierungsdienstleistungen</t>
  </si>
  <si>
    <t>N 80.1 Private Wach- und Sicherheitsdienste</t>
  </si>
  <si>
    <t>N 80.2 Sicherheitsdienste mithilfe von Überwachungs- und Alarmsystemen</t>
  </si>
  <si>
    <t>N 80.3 Detekteien</t>
  </si>
  <si>
    <t>N 81.1 Hausmeisterdienste</t>
  </si>
  <si>
    <t>N 81.2 Reinigung von Gebäuden, Straßen und Verkehrsmitteln</t>
  </si>
  <si>
    <t>N 81.3 Garten- und Landschaftsbau sowie Erbringung von sonstigen gärtnerischen Dienstleistungen</t>
  </si>
  <si>
    <t>N 82.1 Sekretariats- und Schreibdienste, Copy-Shops</t>
  </si>
  <si>
    <t>N 82.2 Call Centers</t>
  </si>
  <si>
    <t>N 82.3 Messe-, Ausstellungs- und Kongressveranstalter</t>
  </si>
  <si>
    <t>N 82.9 Erbringung sonstiger wirtschaftlicher Dienstleistungen für Unternehmen und Privatpersonen</t>
  </si>
  <si>
    <t>O 84.1 Öffentliche Verwaltung</t>
  </si>
  <si>
    <t>O 84.2 Auswärtige Angelegenheiten, Verteidigung, Justiz, öffentliche Sicherheit und Ordnung</t>
  </si>
  <si>
    <t>O 84.3 Sozialversicherung</t>
  </si>
  <si>
    <t>P 85.1 Kindergärten und Vorschulen</t>
  </si>
  <si>
    <t>P 85.2 Volksschulen</t>
  </si>
  <si>
    <t>P 85.3 Weiterführende Schulen</t>
  </si>
  <si>
    <t>P 85.4 Tertiärer und post-sekundärer, nicht teritiärer Unterricht</t>
  </si>
  <si>
    <t>P 85.5 Sonstiger Unterricht</t>
  </si>
  <si>
    <t>P 85.6 Erbringung von Dienstleistungen für den Unterricht</t>
  </si>
  <si>
    <t>Q 86.1 Krankenhäuser</t>
  </si>
  <si>
    <t>Q 86.2 Arzt- und Zahnarztpraxen</t>
  </si>
  <si>
    <t>Q 86.9 Gesundheitswesen a.n.g.</t>
  </si>
  <si>
    <t>Q 87.1 Pflegeheime</t>
  </si>
  <si>
    <t>Q 87.2 Stationäre Einrichtungen zur psychosozialen Betreuung, Suchtbekämpfung u.Ä.</t>
  </si>
  <si>
    <t>Q 87.3 Altenheime; Alten- und Behindertenwohnheime</t>
  </si>
  <si>
    <t>Q 87.9 Sonstige Heime (ohne Erholungs- und Ferienheime)</t>
  </si>
  <si>
    <t>Q 88.1 Soziale Betreuung älterer Menschen und Behinderter</t>
  </si>
  <si>
    <t>Q 88.9 Sonstiges Sozialwesen (ohne Heime)</t>
  </si>
  <si>
    <t>R 90.0 Kreative, künstlerische und unterhaltende Tätigkeiten</t>
  </si>
  <si>
    <t>R 91.0 Bibliotheken, Archive, Museen, botanische und zoologische Gärten</t>
  </si>
  <si>
    <t>R 92.0 Spiel-, Wett- und Lotteriewesen</t>
  </si>
  <si>
    <t>R 93.1 Erbringung von Dienstleistungen des Sports</t>
  </si>
  <si>
    <t>S 94.1 Wirtschafts- und Arbeitgeberverbände, Berufsorganisationen</t>
  </si>
  <si>
    <t>S 94.2 Arbeitnehmervereinigungen</t>
  </si>
  <si>
    <t>S 94.9 Kirchliche Vereinigungen; politische Parteien sowie sonstige Interessenvertretungen und Vereinigungen a.n.g.</t>
  </si>
  <si>
    <t>S 95.1 Reparatur von Datenverarbeitungs- und Telekommunikationsgeräten</t>
  </si>
  <si>
    <t>S 95.2 Reparatur von Gebrauchsgütern</t>
  </si>
  <si>
    <t>S 96.0 Erbringung von sonstigen überwiegend persönlichen Dienstleistungen</t>
  </si>
  <si>
    <t>T 97.0 Private Haushalte mit Hauspersonal</t>
  </si>
  <si>
    <t>T 98.1 Herstellung von Waren durch private Haushalte für den Eigenbedarf ohne ausgeprägten Schwerpunkt</t>
  </si>
  <si>
    <t>T 98.2 Erbringung von Dienstleistungen durch private Haushalte für den Eigenbedarf ohne ausgeprägten Schwerpunkt</t>
  </si>
  <si>
    <t>U 99.0 Exterritoriale Organisationen und Körperschaften</t>
  </si>
  <si>
    <t>A 01.1 Anbau einjähriger Pflanzen</t>
  </si>
  <si>
    <t>C 13.1 Spinnstoffaufbereitung und Spinnerei</t>
  </si>
  <si>
    <t>C 13.3 Veredelung von Textilien und Bekleidung</t>
  </si>
  <si>
    <t>F 41.1 Erschließung von Grundstücken; Bauträger</t>
  </si>
  <si>
    <t>F 42.1 Bau von Straßen und Bahnverkehrsstrecken</t>
  </si>
  <si>
    <t>Zusammenfassung des Projekts (max. 2.000 Zeichen inkl. Leerzeichen)</t>
  </si>
  <si>
    <t>U0</t>
  </si>
  <si>
    <t>Festnetz-Nr.</t>
  </si>
  <si>
    <t>Mobil-Nr.</t>
  </si>
  <si>
    <t>e-Mailadresse</t>
  </si>
  <si>
    <t>Erfahrungen mit Forschungs- und Transferprojekten</t>
  </si>
  <si>
    <t>Als Forschungspartner können wir Erfahrungen mit Forschungs- und/oder Transferprojekten aufweisen:</t>
  </si>
  <si>
    <t>bitte nur ausfüllen, wenn abweichend vom Forschungsstandort</t>
  </si>
  <si>
    <t>Projekttitel</t>
  </si>
  <si>
    <t>Projekt Akronym</t>
  </si>
  <si>
    <t>ProjektleiterIn</t>
  </si>
  <si>
    <t xml:space="preserve">Frau </t>
  </si>
  <si>
    <t>Herr</t>
  </si>
  <si>
    <t>Besteht ein Rückforderungstatbestand gegenüber EU- und/oder nationalen Förderstellen?</t>
  </si>
  <si>
    <t>Beschreibung der Projektpartnerschaft/Konstellation  (max. 2000 Zeichen)</t>
  </si>
  <si>
    <t>ÖNACE-Unterkategorie I</t>
  </si>
  <si>
    <t>ÖNACE-Hauptkategorie</t>
  </si>
  <si>
    <t>Wissensstandort</t>
  </si>
  <si>
    <t>Life-Sciences</t>
  </si>
  <si>
    <t>Forschungspartner 1</t>
  </si>
  <si>
    <t>Förderwerber Koordination (Projektkoordination)</t>
  </si>
  <si>
    <t>Sonstiges</t>
  </si>
  <si>
    <t>F8</t>
  </si>
  <si>
    <t>Arbeitspaket 6 (Titel)</t>
  </si>
  <si>
    <t>Arbeitspaket 7 (Titel)</t>
  </si>
  <si>
    <t>Arbeitspaket 8 (Titel)</t>
  </si>
  <si>
    <t>Arbeitspaket 9 (Titel)</t>
  </si>
  <si>
    <t>Arbeitspaket 10 (Titel)</t>
  </si>
  <si>
    <t>Vom/von der ProjektleiterIn abweichende Kontaktperson, die Auskunft zu inhaltlichen Fragen geben kann</t>
  </si>
  <si>
    <t>Mitarbeiter</t>
  </si>
  <si>
    <t>Eingangsvermerk:</t>
  </si>
  <si>
    <t>Organisationseinheit/Fachbereich/Abteilung</t>
  </si>
  <si>
    <t>Abkürzung des Organisationsnamens</t>
  </si>
  <si>
    <t>Organisationsname/ Name der Forschungseinrichtung</t>
  </si>
  <si>
    <t>Zeichnungsberechtigte/r Vertreter/in Vor- und Nachname</t>
  </si>
  <si>
    <t>Zeichnungsberechtigte/r Vertreter/in E-Mail</t>
  </si>
  <si>
    <t>Zeichnungsberechtigte/r Vertreter/in Telefon</t>
  </si>
  <si>
    <t>Welchen Nutzen versprechen Sie sich von der Teilnahme am Projekt?</t>
  </si>
  <si>
    <t>UID-Nr.</t>
  </si>
  <si>
    <t>AnsprechpartnerIn bei Rückfragen</t>
  </si>
  <si>
    <t>Eigentumsverhältnisse  bzw. Verteilung der Gesellschaftsanteile bei Kapital- und Personengesellschaften</t>
  </si>
  <si>
    <t>Ist Ihr Unternehmen mit anderen Unternehmen verflochten (Mutter-, Tochter-, Schwesterunternehmen)?</t>
  </si>
  <si>
    <t>…wenn ja, geben Sie hier bitte die Beteiligung ihres Unternehmens an anderen bzw. anderer Unternehmen im In- und Ausland an (Name, Adresse, Art, Höhe und Prozentsatz der Beteiligung - bei Platzmangel bitte als Beilage übermitteln). Bitte geben Sie zudem als Beilage Betriebsgegenstand und Größe des jeweiligen Unternehmens an Bilanzsumme, Umsatz und Anzahl der Beschäftigten in VZÄ - Leiharbeitskräfte und Lehrlinge bitte gesondert bekannt geben.</t>
  </si>
  <si>
    <t>Angaben zum Forschungsstandort, wenn vom Firmensitz abweichend…</t>
  </si>
  <si>
    <t>Als Unternehmenspartner können wir Erfahrungen mit Forschungs- und/oder Transferprojekten aufweisen:</t>
  </si>
  <si>
    <t>Liegt der Forschungsstandort nicht im Bundesland Salzburg, begründen Sie bitte kurz, warum das Unternehmen als Partner im Projekt auftritt. (max. 500 Zeichen)</t>
  </si>
  <si>
    <t>Angaben zum Förderungsansuchen</t>
  </si>
  <si>
    <t>Wurde von einem oder mehreren Projektpartnern für dieses Projekt Förderungen bei anderen Förderstellen beantragt?</t>
  </si>
  <si>
    <t>wenn nein, aber eine Einreichung ist geplant…Angabe zur Förderstelle/angesuchte Förderhöhe</t>
  </si>
  <si>
    <t>wenn ja, ein Förderansuchen wurde eingereicht…Angaben zur Förderstelle(n) /Datum der Einreichung(en)/angesuchte Förderhöhe(n)</t>
  </si>
  <si>
    <t>Nur Auszufüllen, wenn sich Unternehmen am Projekt beteiligen:</t>
  </si>
  <si>
    <t>Sind vom beteiligen Unternehmen Einschränkungen in Bezug auf die Veröffentlichung von Ergebnissen erforderlich bzw. vorgesehen?</t>
  </si>
  <si>
    <t>Sind die Projektergebnisse unmittelbar für die Entwicklung von Dienstleistungen und Produkten verwertbar?</t>
  </si>
  <si>
    <t>Ist der für das/die beteiligte(n) Unternehmen zu erwartende wirtschaftliche Mehrwert quantitativ und/oder qualitativ feststellbar (abzüglich der einzubringenden cash- und in-kind Leistungen)?</t>
  </si>
  <si>
    <t>Unternehmensgegenstand/ Gewerbeberechtigungen (max. 1000 Zeichen)</t>
  </si>
  <si>
    <t xml:space="preserve">Unterfertigter Kooperationsvertrag </t>
  </si>
  <si>
    <t xml:space="preserve">liegt bei </t>
  </si>
  <si>
    <t>wird nachgereicht</t>
  </si>
  <si>
    <t>trifft nicht zu</t>
  </si>
  <si>
    <t>Letter of Commitment</t>
  </si>
  <si>
    <t>Aktueller Firmenbuchauszug bei Unternehmen</t>
  </si>
  <si>
    <t>Jahres- bzw. Rechnungsabschlüsse der letzten 2 Jahre samt etwaiger Anhänge und Prüfberichte</t>
  </si>
  <si>
    <t>Für den Fall, dass für das förderungsgegenständliche Projekte um andere Förderungen aus öffentlichen Mitteln (Bund, Land, Gemeinde, EU) angesucht wird, bitte Kopie des Antrags bzw. Förderungszusage oder -ablehnung vorlegen</t>
  </si>
  <si>
    <t>Anlagenr.</t>
  </si>
  <si>
    <t>1.</t>
  </si>
  <si>
    <t>2.</t>
  </si>
  <si>
    <t>3.</t>
  </si>
  <si>
    <t>Darstellung der Disseminationsstrategie zur Verbreitung der Projektergebnisse (max. 1000 Zeichen)</t>
  </si>
  <si>
    <t>Umfassende Projektbeschreibung</t>
  </si>
  <si>
    <t>Auf welche projektrelevanten fachlichen Kompetenzen und Erfahrungen können Sie zurückgreifen? Kann auf Vorprojekten oder anderen Ergebnissen aufgebaut werden?</t>
  </si>
  <si>
    <t>Welche Erfahrungen hat ihr Unternehmen in der Durchführung von Forschungs- und Entwicklungsprojekten?</t>
  </si>
  <si>
    <t>Organisationseinheit/Abteilung</t>
  </si>
  <si>
    <t>Leitung des Arbeitspakets</t>
  </si>
  <si>
    <t>Rolle und Expertise des Antragsstellers (max. 2000 Zeichen)</t>
  </si>
  <si>
    <t>Rolle und Expertise der weiteren Forschungspartner  (max. 3000 Zeichen)</t>
  </si>
  <si>
    <t>Rolle und Expertise der Unternehmenspartner  (max. 3000 Zeichen)</t>
  </si>
  <si>
    <t>Stellen Sie bitte kurz Ihr/e Projektteam/s vor.</t>
  </si>
  <si>
    <t>Beschreiben Sie bitte kurz, wie das Projektmanagement, die Projektorganisation und Kommunikation mit den Partnern umgesetzt wird. Erläutern Sie bitte kurz den Mehrwert der gegenständlichen Kooperation. (max. 2000 Zeichen)</t>
  </si>
  <si>
    <t xml:space="preserve">Förderstelle: Amt der Salzburger Landesregierung, Abteilung 1 (Wirtschaft, Tourismus und Gemeinden),
Südtiroler Platz 11, PF 527, 
5010 Salzburg </t>
  </si>
  <si>
    <r>
      <t xml:space="preserve">Listen Sie bitte die wichtigsten Forschungsprojekte des Projektteams der letzten 5 Jahre auf und fügen Sie an, welche Rolle Sie im Projekt übernommen haben (z.B. Koordinator, Partner, Observer) </t>
    </r>
    <r>
      <rPr>
        <b/>
        <sz val="9"/>
        <color theme="1" tint="0.499984740745262"/>
        <rFont val="Trebuchet MS"/>
        <family val="2"/>
      </rPr>
      <t>(max.1000 Zeichen)</t>
    </r>
  </si>
  <si>
    <r>
      <t>Auf welche projektrelevanten fachlichen Kompetenzen und Erfahrungen können Sie zurückgreifen?</t>
    </r>
    <r>
      <rPr>
        <b/>
        <sz val="9"/>
        <color theme="1" tint="0.499984740745262"/>
        <rFont val="Trebuchet MS"/>
        <family val="2"/>
      </rPr>
      <t xml:space="preserve"> (max 500 Zeichen)</t>
    </r>
  </si>
  <si>
    <r>
      <t xml:space="preserve">Welche Erfahrungen hat ihre Organisationseinheit in der Umsetzung und/oder im Management von EU-Projekten oder anderen internationalen Projekten?  </t>
    </r>
    <r>
      <rPr>
        <b/>
        <sz val="9"/>
        <color theme="1" tint="0.499984740745262"/>
        <rFont val="Trebuchet MS"/>
        <family val="2"/>
      </rPr>
      <t>(max 500 Zeichen)</t>
    </r>
  </si>
  <si>
    <r>
      <t xml:space="preserve">Welchen Nutzen versprechen Sie sich von der Teilnahme am Projekt? </t>
    </r>
    <r>
      <rPr>
        <b/>
        <sz val="9"/>
        <color theme="1" tint="0.499984740745262"/>
        <rFont val="Trebuchet MS"/>
        <family val="2"/>
      </rPr>
      <t xml:space="preserve"> (max 500 Zeichen)</t>
    </r>
  </si>
  <si>
    <t>Zeichnungsberechtigte/r Vertreter/in 
Vor- und Nachname</t>
  </si>
  <si>
    <t>Zeichnungsberechtigte/r Vertreter/in 
E-Mail</t>
  </si>
  <si>
    <t>Zeichnungsberechtigte/r Vertreter/in 
Telefon</t>
  </si>
  <si>
    <t>davon F &amp; E</t>
  </si>
  <si>
    <t>Existenz von Unternehmensverflechtungen 
(KMU-Status)</t>
  </si>
  <si>
    <t>Beschreibung der Aktivitäten (max. 2000 Zeichen)</t>
  </si>
  <si>
    <t xml:space="preserve">    erwartete Ergebnisse (max. 1000 Zeichen)</t>
  </si>
  <si>
    <t xml:space="preserve">    Meilensteine zur Zielerreichung (max. 1000 Zeichen)</t>
  </si>
  <si>
    <t>In welchem Außmaß können die beteiligten Unternehmen die Forschungsagenda mitbestimmen? (Max. 500 Zeichen)</t>
  </si>
  <si>
    <t>Art der Kooperation (auswählen)</t>
  </si>
  <si>
    <t>WISS Handlungsfeld (auswählen)</t>
  </si>
  <si>
    <t>WISS Thema (auswählen)</t>
  </si>
  <si>
    <t>a) Hat das Vorhaben positive Auswirkungen auf die Umwelt? 
(Leistet das Projekt einen nachhaltigen Beitrag zu klimarelevanten Forschungsergebnissen bzw. ebensolchen Innovationen (Energie, Umweltschutz, Ressourcenschonung) und trägt damit damit zur Nachhaltigkeit bei?)</t>
  </si>
  <si>
    <t>ANHANG</t>
  </si>
  <si>
    <t>Ergänzende Informationen</t>
  </si>
  <si>
    <t>WISS: Handlungsfeld</t>
  </si>
  <si>
    <t>Innovationsstandort</t>
  </si>
  <si>
    <t>Wiss: Thema</t>
  </si>
  <si>
    <t>Creative Industries und Dienstleistungsinnovationen</t>
  </si>
  <si>
    <t>Intelligentes Bauen und Siedlungssysteme</t>
  </si>
  <si>
    <t>Smart Materials</t>
  </si>
  <si>
    <t>Gründungs- und Verwertungsstandort</t>
  </si>
  <si>
    <r>
      <t xml:space="preserve">Detailierte Angaben zum Projekt </t>
    </r>
    <r>
      <rPr>
        <sz val="10"/>
        <color rgb="FFC00000"/>
        <rFont val="Arial Black"/>
        <family val="2"/>
      </rPr>
      <t>(Seite 2)</t>
    </r>
  </si>
  <si>
    <t>Forschungspartner 2</t>
  </si>
  <si>
    <t>Forschungspartner 3</t>
  </si>
  <si>
    <t>Forschungspartner 4</t>
  </si>
  <si>
    <t>Unternehmenspartner 1</t>
  </si>
  <si>
    <t>Unternehmenspartner 3</t>
  </si>
  <si>
    <t>Unternehmenspartner 4</t>
  </si>
  <si>
    <t>Unternehmenspartner 2</t>
  </si>
  <si>
    <t xml:space="preserve">Außerdem erklärt der Förderungswerber mit Unterzeichnung des Förderungsantrages, dass gegen das Unternehmen in den letzten 24 Monaten vor Antragstellung keine rechtskräftigen Strafbescheide oder rechtskräftigen Gerichtsurteile jeweils wegen des vorsätzlichen Verstoßes gegen arbeits- und sozialrechtliche Bestimmungen erlassen wurden.
</t>
  </si>
  <si>
    <t>Name</t>
  </si>
  <si>
    <t>Förderungswerberin bzw. Förderungswerber</t>
  </si>
  <si>
    <t>Projekttitel (Akronym)</t>
  </si>
  <si>
    <t>Personalkosten</t>
  </si>
  <si>
    <t>Overhead</t>
  </si>
  <si>
    <t>Sach- und Materialkosten</t>
  </si>
  <si>
    <t>Drittkosten / Externe Dienstleistungen</t>
  </si>
  <si>
    <t>Förderbarer Kostenanteil pro Partner</t>
  </si>
  <si>
    <t>Summe je Kostenkategorie</t>
  </si>
  <si>
    <t>Förderbare Gesamtkosten</t>
  </si>
  <si>
    <t>Summe</t>
  </si>
  <si>
    <t>% der Projektkosten</t>
  </si>
  <si>
    <t>Name des Projektpartners</t>
  </si>
  <si>
    <t>Finanzierungstyp</t>
  </si>
  <si>
    <t>% förderbarer Kosten</t>
  </si>
  <si>
    <t xml:space="preserve">Forschungspartner* </t>
  </si>
  <si>
    <t>Eigenmittel der Forschungseinrichtungen insgesamt</t>
  </si>
  <si>
    <t>Unternehmenspartner**</t>
  </si>
  <si>
    <t>sonstige Finanzierungsquellen</t>
  </si>
  <si>
    <t>Sonstige Finanzierung insgesamt</t>
  </si>
  <si>
    <t>Förderbare Kosten insgesamt</t>
  </si>
  <si>
    <t>Finanzierungslücke</t>
  </si>
  <si>
    <t>* Finanzierungsanteil des Anstragstellers/Forschungspartner mind. 10% der Projektkosten laut FTE Richtlinie 3.3.1</t>
  </si>
  <si>
    <t>** Finanzierungsanteil der Unternehmenspartner insgesamt mind. 25% der Projektkosten  laut FTE Richtlinie 3.3.2</t>
  </si>
  <si>
    <t xml:space="preserve">Hinweis: Die Plankosten sind zusätzlich im Kosten- und Finanzierungstool detailliert darzustellen und als verpflichtender Teil dem Förderantrag beizulegen. </t>
  </si>
  <si>
    <t>Hiermit beantragter Förderzuschuss aus Mitteln des Landes Salzburg / WISS</t>
  </si>
  <si>
    <t>andere Förderungen (Förderungsstelle, Art, Höhe, Status der Förderung: geplant/beantragt/genehmigt)</t>
  </si>
  <si>
    <t>Fremdmittel (Angabe der Kredit-, Kapitalgeber)</t>
  </si>
  <si>
    <t>Projektbezogene Einnahmen (z.B. Sponsoring, Werbebeiträge, Gebühren und Ähnliches)</t>
  </si>
  <si>
    <t>Investitionskosten</t>
  </si>
  <si>
    <t>Eigenmittel/Eigenleistung</t>
  </si>
  <si>
    <t>Finanzierungsbeitrag  Cash</t>
  </si>
  <si>
    <t>Finanzierungsbeitrag In-kind Personal</t>
  </si>
  <si>
    <t>Finanzierungsbeitrag In-kind Sach- und Materialkosten</t>
  </si>
  <si>
    <t>Finanzierungsbeitrag der Unternehmen insgesamt</t>
  </si>
  <si>
    <r>
      <rPr>
        <b/>
        <sz val="18"/>
        <rFont val="Trebuchet MS"/>
        <family val="2"/>
      </rPr>
      <t>WISS-2025 - Forschung, Innovation, technologische Entwicklung</t>
    </r>
    <r>
      <rPr>
        <b/>
        <sz val="14"/>
        <rFont val="Calibri"/>
        <family val="2"/>
        <scheme val="minor"/>
      </rPr>
      <t xml:space="preserve">
</t>
    </r>
    <r>
      <rPr>
        <b/>
        <sz val="16"/>
        <rFont val="Trebuchet MS"/>
        <family val="2"/>
      </rPr>
      <t>Finanzierungsplan</t>
    </r>
  </si>
  <si>
    <r>
      <rPr>
        <b/>
        <sz val="18"/>
        <color theme="1"/>
        <rFont val="Trebuchet MS"/>
        <family val="2"/>
      </rPr>
      <t>WISS-2025 - Forschung, Innovation, technologische Entwicklung</t>
    </r>
    <r>
      <rPr>
        <b/>
        <sz val="16"/>
        <color theme="1"/>
        <rFont val="Trebuchet MS"/>
        <family val="2"/>
      </rPr>
      <t xml:space="preserve">
Kostenkalkulation Übersicht PLAN</t>
    </r>
  </si>
  <si>
    <t>Aktueller Auszug aus dem Vereinsregister und Vereinsstatuten</t>
  </si>
  <si>
    <t>Kostenvoranschläge / Angebote falls vorhanden</t>
  </si>
  <si>
    <t>Detaillierte Kosten- und Finanzierungsaufstellung bitte ausschließlich das EXCEL-tool „Kosten- und Finanzierungsplanung" verwenden</t>
  </si>
  <si>
    <t>Arbeitspakete</t>
  </si>
  <si>
    <r>
      <t xml:space="preserve">Auf welche projektrelevanten fachlichen Kompetenzen und Erfahrungen können Sie zurückgreifen? </t>
    </r>
    <r>
      <rPr>
        <sz val="9"/>
        <color theme="1"/>
        <rFont val="Trebuchet MS"/>
        <family val="2"/>
      </rPr>
      <t>(max 500 Zeichen)</t>
    </r>
  </si>
  <si>
    <r>
      <t xml:space="preserve">Welche Erfahrungen hat ihre Organisationseinheit in der Umsetzung und/oder im Management von EU-Projekten oder anderen internationalen Projekten? </t>
    </r>
    <r>
      <rPr>
        <sz val="9"/>
        <color theme="1"/>
        <rFont val="Trebuchet MS"/>
        <family val="2"/>
      </rPr>
      <t>(max 500 Zeichen)</t>
    </r>
  </si>
  <si>
    <r>
      <t xml:space="preserve">Welchen Nutzen versprechen Sie sich von der Teilnahme am Projekt? </t>
    </r>
    <r>
      <rPr>
        <sz val="9"/>
        <color theme="1"/>
        <rFont val="Trebuchet MS"/>
        <family val="2"/>
      </rPr>
      <t>(max 500 Zeichen)</t>
    </r>
  </si>
  <si>
    <r>
      <t xml:space="preserve">Listen Sie bitte die wichtigsten Forschungsprojekte des Projektteams der letzten 5 Jahre auf und fügen Sie an, welche Rolle Sie im Projekt übernommen haben (z.B. Koordinator, Partner, Observer) </t>
    </r>
    <r>
      <rPr>
        <sz val="9"/>
        <color theme="1"/>
        <rFont val="Trebuchet MS"/>
        <family val="2"/>
      </rPr>
      <t>(max.1000 Zeichen)</t>
    </r>
  </si>
  <si>
    <t>Leistet das Projektvorhaben einen Beitrag, um internationale Kooperationen oder Kontakte anzubahnen oder internationale Sichtbarkeit zu erreichen. Werden Projektergebnisse z.B. auf internationalen Fachkonferenzen odgl. publiziert? Wird ein Beitrag zur internationalen Profilbildung Salzburgs geleistet?</t>
  </si>
  <si>
    <t xml:space="preserve">Bitte stellen Sie kurz Ihr Projektteam/Ihre Forschungsgruppe vor. </t>
  </si>
  <si>
    <t xml:space="preserve">Bitte stellen Sie kurz die beteiligten Projektteams/Forschungsgruppen vor. </t>
  </si>
  <si>
    <r>
      <t xml:space="preserve">
WISS 2025                     Forschung, Innovation, technologische Entwicklung
</t>
    </r>
    <r>
      <rPr>
        <sz val="14"/>
        <color theme="1"/>
        <rFont val="Trebuchet MS"/>
        <family val="2"/>
      </rPr>
      <t>PROJEKTANTRAG</t>
    </r>
    <r>
      <rPr>
        <sz val="11"/>
        <color theme="1"/>
        <rFont val="Trebuchet MS"/>
        <family val="2"/>
      </rPr>
      <t xml:space="preserve">
</t>
    </r>
  </si>
  <si>
    <t>Bankverbindung                                         IBAN</t>
  </si>
  <si>
    <t>Bankverbindung                                       IBAN</t>
  </si>
  <si>
    <t>Bankverbindung                                          IBAN</t>
  </si>
  <si>
    <t>Gesamtbetrag der Eigen-Finanzierung</t>
  </si>
  <si>
    <t>PLZ und Ort</t>
  </si>
  <si>
    <t>Zumindest zwei Forschungseinrichtungen sind beteiligt, oder
Core Facilities werden geschaffen bzw. erfolgt eine hohe regionale Wirtschaftseinbindung, dargestellt durch die Einbindung von Verbänden, Branchen oder KMU entlang der relevanten Wertschöpfungsketten oder zur Stärkung der Wissensverwertung in Richtung Spin offs und Beitrag zu Unternehmensgründungen</t>
  </si>
  <si>
    <t xml:space="preserve">     erwartete Ergebnisse (max. 1000 Zeichen)</t>
  </si>
  <si>
    <t>IKT Region Salzburg</t>
  </si>
  <si>
    <t>Typ A: Awareness-Maßnahmen</t>
  </si>
  <si>
    <t>Typ B: Durchführbarkeitsstudien, Sondierung</t>
  </si>
  <si>
    <t>Typ C: Transferorientierte Projekte und Stärkung der Zusammenarbeit</t>
  </si>
  <si>
    <t>Typ D: Forschungsprojekte (nicht-beihilfenrelevante Projekte)</t>
  </si>
  <si>
    <t>Typ E: FTE Projekte (beihilfenrelevante Projekte)</t>
  </si>
  <si>
    <t>Typ F: Aufbau von Forschungskapazitäten und Strukturbildende Projekte</t>
  </si>
  <si>
    <t>nicht relevant</t>
  </si>
  <si>
    <r>
      <t>mittlere Unternehmen</t>
    </r>
    <r>
      <rPr>
        <sz val="11"/>
        <color rgb="FF333333"/>
        <rFont val="Arial"/>
        <family val="2"/>
      </rPr>
      <t xml:space="preserve">: </t>
    </r>
    <r>
      <rPr>
        <i/>
        <sz val="11"/>
        <color rgb="FF333333"/>
        <rFont val="Arial"/>
        <family val="2"/>
      </rPr>
      <t>50 bis 249</t>
    </r>
    <r>
      <rPr>
        <sz val="11"/>
        <color rgb="FF333333"/>
        <rFont val="Arial"/>
        <family val="2"/>
      </rPr>
      <t xml:space="preserve"> Beschäftigte</t>
    </r>
  </si>
  <si>
    <r>
      <t>kleine Unternehmen</t>
    </r>
    <r>
      <rPr>
        <sz val="11"/>
        <color rgb="FF333333"/>
        <rFont val="Arial"/>
        <family val="2"/>
      </rPr>
      <t xml:space="preserve">: </t>
    </r>
    <r>
      <rPr>
        <i/>
        <sz val="11"/>
        <color rgb="FF333333"/>
        <rFont val="Arial"/>
        <family val="2"/>
      </rPr>
      <t>10 bis 49</t>
    </r>
    <r>
      <rPr>
        <sz val="11"/>
        <color rgb="FF333333"/>
        <rFont val="Arial"/>
        <family val="2"/>
      </rPr>
      <t xml:space="preserve"> Beschäftigte</t>
    </r>
  </si>
  <si>
    <r>
      <t>Kleinstunternehmen</t>
    </r>
    <r>
      <rPr>
        <sz val="11"/>
        <color rgb="FF333333"/>
        <rFont val="Arial"/>
        <family val="2"/>
      </rPr>
      <t xml:space="preserve">: </t>
    </r>
    <r>
      <rPr>
        <i/>
        <sz val="11"/>
        <color rgb="FF333333"/>
        <rFont val="Arial"/>
        <family val="2"/>
      </rPr>
      <t>weniger als 10</t>
    </r>
    <r>
      <rPr>
        <sz val="11"/>
        <color rgb="FF333333"/>
        <rFont val="Arial"/>
        <family val="2"/>
      </rPr>
      <t xml:space="preserve"> Beschäftigte</t>
    </r>
  </si>
  <si>
    <t>Datenschutzinformation gemäß österreichischem Datenschutzgesetz (DSG) und Datenschutz-Grundverordnung (DSGVO) der EU in der jeweils gültigen Fassung:</t>
  </si>
  <si>
    <t>Die Verarbeitung der im  Förderungsantrag sowie in etwaigen Ergänzungen angegebenen personenbezogenen Daten erfolgt zum Zwecke der Vorbereitung und Erfüllung einer Förderungsvereinbarung mit dem Förderungswerber. Die Daten werden nur so lange gespeichert, bis der Zweck erfüllt ist. Sofern gesetzliche Aufbewahrungsfristen zu beachten sind, werden diese eingehalten. Die Aufbewahrungsdauer ergibt sich aus speziellen gesetzlichen Bestimmungen und allenfalls aus Skartierungsvorschriften. Die zur Verfügung gestellten personenbezogenen Daten werden nicht an Dritte weitergegeben, es sei denn, dass gesetzliche Vorgaben dies verlangen (z.B. Transferbericht). Dies kann auch den Austausch von etwaigen personenbezogenen Daten mit anderen bzw. zwischen Förderungsstellen/Förderberatungsstellen zum Zwecke der Beurteilung des Vorliegens der Förderungsvoraussetzungen und der Prüfung des Verwendungsnachweises umfassen. 
Nähere Informationen zum Datenschutz und zur Wahrnehmung Ihrer Betroffenenrechte finden Sie auf der Webseite des Landes Salzburg, abrufbar unter: www.salzburg.gv.at/datenschutz</t>
  </si>
  <si>
    <t>Bankverbindung                                                IBAN</t>
  </si>
  <si>
    <t>v1.6</t>
  </si>
  <si>
    <t>Zahl der neuen Post-Doc/Doc-Stellen in unterstützten Einrichtungen (in VZÄ)</t>
  </si>
  <si>
    <t>Zahl der neuen F&amp;E Beschäftigen in unterstützten Einrichtungen (in VZÄ)</t>
  </si>
  <si>
    <t>Zahl der beteiligten wissenschaftlichen Kooperationspartner (ausgenommen Projektpartner)</t>
  </si>
  <si>
    <r>
      <t xml:space="preserve">MitarbeiterInnen </t>
    </r>
    <r>
      <rPr>
        <sz val="8"/>
        <color rgb="FFC00000"/>
        <rFont val="Arial Black"/>
        <family val="2"/>
      </rPr>
      <t>der Organisationseinheit/Fachbereich/Abteilung</t>
    </r>
  </si>
  <si>
    <r>
      <t xml:space="preserve">MitarbeiterInnen </t>
    </r>
    <r>
      <rPr>
        <b/>
        <sz val="8"/>
        <color rgb="FFC00000"/>
        <rFont val="Arial Black"/>
        <family val="2"/>
      </rPr>
      <t>der Organisationseinheit/Fachbereich/Abteilung</t>
    </r>
  </si>
  <si>
    <r>
      <t>MitarbeiterInnen</t>
    </r>
    <r>
      <rPr>
        <b/>
        <sz val="8"/>
        <color rgb="FFC00000"/>
        <rFont val="Arial Black"/>
        <family val="2"/>
      </rPr>
      <t xml:space="preserve"> der Organisationseinheit/Fachbereich/Abteilung</t>
    </r>
  </si>
  <si>
    <r>
      <rPr>
        <b/>
        <sz val="11"/>
        <color theme="1"/>
        <rFont val="Arial"/>
        <family val="2"/>
      </rPr>
      <t>Großunternehmen:</t>
    </r>
    <r>
      <rPr>
        <sz val="11"/>
        <color theme="1"/>
        <rFont val="Arial"/>
        <family val="2"/>
      </rPr>
      <t xml:space="preserve"> </t>
    </r>
    <r>
      <rPr>
        <i/>
        <sz val="11"/>
        <color theme="1"/>
        <rFont val="Arial"/>
        <family val="2"/>
      </rPr>
      <t xml:space="preserve">ab 250 </t>
    </r>
    <r>
      <rPr>
        <sz val="11"/>
        <color theme="1"/>
        <rFont val="Arial"/>
        <family val="2"/>
      </rPr>
      <t>Beschäftigte</t>
    </r>
  </si>
  <si>
    <t>Themenübergreifend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</si>
</sst>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quot;€&quot;\ #,##0.00"/>
  </numFmts>
  <fonts count="139">
    <font>
      <sz val="11"/>
      <color theme="1"/>
      <name val="Trebuchet MS"/>
      <family val="2"/>
    </font>
    <font>
      <sz val="11"/>
      <color theme="1"/>
      <name val="Trebuchet MS"/>
      <family val="2"/>
    </font>
    <font>
      <sz val="11"/>
      <color theme="1"/>
      <name val="Calibri"/>
      <family val="2"/>
    </font>
    <font>
      <sz val="10"/>
      <color rgb="FF00377A"/>
      <name val="Arial Black"/>
      <family val="2"/>
    </font>
    <font>
      <sz val="11"/>
      <color rgb="FF00377A"/>
      <name val="Arial Black"/>
      <family val="2"/>
    </font>
    <font>
      <sz val="10"/>
      <color rgb="FF00377A"/>
      <name val="Arial"/>
      <family val="2"/>
    </font>
    <font>
      <sz val="8"/>
      <color rgb="FF00377A"/>
      <name val="Arial"/>
      <family val="2"/>
    </font>
    <font>
      <sz val="11"/>
      <name val="Trebuchet MS"/>
      <family val="2"/>
    </font>
    <font>
      <sz val="10"/>
      <name val="Arial"/>
      <family val="2"/>
    </font>
    <font>
      <sz val="11"/>
      <color rgb="FFC00000"/>
      <name val="Arial Black"/>
      <family val="2"/>
    </font>
    <font>
      <u/>
      <sz val="11"/>
      <color theme="10"/>
      <name val="Trebuchet MS"/>
      <family val="2"/>
    </font>
    <font>
      <sz val="10"/>
      <color rgb="FFC00000"/>
      <name val="Arial Black"/>
      <family val="2"/>
    </font>
    <font>
      <sz val="8"/>
      <color rgb="FFC00000"/>
      <name val="Arial Black"/>
      <family val="2"/>
    </font>
    <font>
      <sz val="8"/>
      <name val="Arial"/>
      <family val="2"/>
    </font>
    <font>
      <b/>
      <sz val="10"/>
      <name val="Arial"/>
      <family val="2"/>
    </font>
    <font>
      <sz val="10"/>
      <name val="Trebuchet MS"/>
      <family val="2"/>
    </font>
    <font>
      <b/>
      <sz val="11"/>
      <color theme="1"/>
      <name val="Trebuchet MS"/>
      <family val="2"/>
    </font>
    <font>
      <sz val="11"/>
      <color theme="0"/>
      <name val="Trebuchet MS"/>
      <family val="2"/>
    </font>
    <font>
      <sz val="10"/>
      <color theme="1"/>
      <name val="Trebuchet MS"/>
      <family val="2"/>
    </font>
    <font>
      <sz val="14"/>
      <color theme="1"/>
      <name val="Trebuchet MS"/>
      <family val="2"/>
    </font>
    <font>
      <sz val="11"/>
      <color theme="1"/>
      <name val="Arial Black"/>
      <family val="2"/>
    </font>
    <font>
      <b/>
      <sz val="10"/>
      <color theme="1"/>
      <name val="Trebuchet MS"/>
      <family val="2"/>
    </font>
    <font>
      <sz val="10"/>
      <color theme="1"/>
      <name val="Arial"/>
      <family val="2"/>
    </font>
    <font>
      <sz val="11"/>
      <color rgb="FF333333"/>
      <name val="Arial"/>
      <family val="2"/>
    </font>
    <font>
      <b/>
      <sz val="11"/>
      <color rgb="FF333333"/>
      <name val="Arial"/>
      <family val="2"/>
    </font>
    <font>
      <i/>
      <sz val="11"/>
      <color rgb="FF333333"/>
      <name val="Arial"/>
      <family val="2"/>
    </font>
    <font>
      <i/>
      <sz val="11"/>
      <color theme="1"/>
      <name val="Trebuchet MS"/>
      <family val="2"/>
    </font>
    <font>
      <i/>
      <sz val="10"/>
      <color rgb="FF00377A"/>
      <name val="Arial"/>
      <family val="2"/>
    </font>
    <font>
      <i/>
      <sz val="10"/>
      <name val="Arial"/>
      <family val="2"/>
    </font>
    <font>
      <i/>
      <sz val="11"/>
      <name val="Trebuchet MS"/>
      <family val="2"/>
    </font>
    <font>
      <b/>
      <i/>
      <sz val="10"/>
      <name val="Arial"/>
      <family val="2"/>
    </font>
    <font>
      <sz val="10"/>
      <color rgb="FF000000"/>
      <name val="Arial"/>
      <family val="2"/>
    </font>
    <font>
      <sz val="8"/>
      <color theme="1"/>
      <name val="Trebuchet MS"/>
      <family val="2"/>
    </font>
    <font>
      <sz val="8"/>
      <color rgb="FFFFFFFF"/>
      <name val="Arial"/>
      <family val="2"/>
    </font>
    <font>
      <i/>
      <sz val="10"/>
      <color rgb="FFFF0000"/>
      <name val="Trebuchet MS"/>
      <family val="2"/>
    </font>
    <font>
      <b/>
      <sz val="11"/>
      <color rgb="FFC00000"/>
      <name val="Arial Black"/>
      <family val="2"/>
    </font>
    <font>
      <b/>
      <sz val="10"/>
      <name val="Trebuchet MS"/>
      <family val="2"/>
    </font>
    <font>
      <b/>
      <sz val="11"/>
      <name val="Trebuchet MS"/>
      <family val="2"/>
    </font>
    <font>
      <sz val="10"/>
      <color theme="0" tint="-4.9989318521683403E-2"/>
      <name val="Arial"/>
      <family val="2"/>
    </font>
    <font>
      <sz val="10"/>
      <color theme="0" tint="-0.14999847407452621"/>
      <name val="Arial"/>
      <family val="2"/>
    </font>
    <font>
      <b/>
      <sz val="10"/>
      <color theme="1" tint="0.499984740745262"/>
      <name val="Trebuchet MS"/>
      <family val="2"/>
    </font>
    <font>
      <b/>
      <sz val="11"/>
      <color rgb="FFFA7D00"/>
      <name val="Calibri"/>
      <family val="2"/>
      <scheme val="minor"/>
    </font>
    <font>
      <sz val="11"/>
      <color rgb="FFFF0000"/>
      <name val="Trebuchet MS"/>
      <family val="2"/>
    </font>
    <font>
      <sz val="11"/>
      <color theme="0" tint="-0.14999847407452621"/>
      <name val="Trebuchet MS"/>
      <family val="2"/>
    </font>
    <font>
      <sz val="10"/>
      <color theme="0"/>
      <name val="Trebuchet MS"/>
      <family val="2"/>
    </font>
    <font>
      <sz val="11"/>
      <color rgb="FFC00000"/>
      <name val="Trebuchet MS"/>
      <family val="2"/>
    </font>
    <font>
      <b/>
      <sz val="9"/>
      <color theme="1" tint="0.499984740745262"/>
      <name val="Trebuchet MS"/>
      <family val="2"/>
    </font>
    <font>
      <sz val="10"/>
      <color theme="0" tint="-4.9989318521683403E-2"/>
      <name val="Trebuchet MS"/>
      <family val="2"/>
    </font>
    <font>
      <sz val="16"/>
      <color rgb="FFC00000"/>
      <name val="Arial Black"/>
      <family val="2"/>
    </font>
    <font>
      <b/>
      <i/>
      <sz val="10"/>
      <color theme="1" tint="0.499984740745262"/>
      <name val="Trebuchet MS"/>
      <family val="2"/>
    </font>
    <font>
      <b/>
      <sz val="10"/>
      <color theme="0" tint="-0.499984740745262"/>
      <name val="Trebuchet MS"/>
      <family val="2"/>
    </font>
    <font>
      <sz val="10"/>
      <color theme="1" tint="0.499984740745262"/>
      <name val="Arial"/>
      <family val="2"/>
    </font>
    <font>
      <sz val="11"/>
      <color theme="1" tint="0.499984740745262"/>
      <name val="Trebuchet MS"/>
      <family val="2"/>
    </font>
    <font>
      <i/>
      <sz val="9"/>
      <color theme="0" tint="-0.499984740745262"/>
      <name val="Trebuchet MS"/>
      <family val="2"/>
    </font>
    <font>
      <sz val="10"/>
      <color rgb="FFC00000"/>
      <name val="Arial"/>
      <family val="2"/>
    </font>
    <font>
      <sz val="10"/>
      <color rgb="FFC00000"/>
      <name val="Trebuchet MS"/>
      <family val="2"/>
    </font>
    <font>
      <b/>
      <sz val="11"/>
      <color theme="0"/>
      <name val="Trebuchet MS"/>
      <family val="2"/>
    </font>
    <font>
      <sz val="10"/>
      <color theme="0"/>
      <name val="Arial"/>
      <family val="2"/>
    </font>
    <font>
      <b/>
      <sz val="10"/>
      <color theme="0"/>
      <name val="Trebuchet MS"/>
      <family val="2"/>
    </font>
    <font>
      <b/>
      <sz val="10"/>
      <color theme="0"/>
      <name val="Arial"/>
      <family val="2"/>
    </font>
    <font>
      <i/>
      <sz val="9"/>
      <color theme="1"/>
      <name val="Trebuchet MS"/>
      <family val="2"/>
    </font>
    <font>
      <sz val="9"/>
      <color theme="1"/>
      <name val="Trebuchet MS"/>
      <family val="2"/>
    </font>
    <font>
      <sz val="8"/>
      <color theme="1"/>
      <name val="Arial"/>
      <family val="2"/>
    </font>
    <font>
      <sz val="18"/>
      <color theme="0"/>
      <name val="Trebuchet MS"/>
      <family val="2"/>
    </font>
    <font>
      <b/>
      <sz val="11"/>
      <color rgb="FF3F3F3F"/>
      <name val="Calibri"/>
      <family val="2"/>
      <scheme val="minor"/>
    </font>
    <font>
      <b/>
      <sz val="16"/>
      <color theme="1"/>
      <name val="Trebuchet MS"/>
      <family val="2"/>
    </font>
    <font>
      <b/>
      <sz val="18"/>
      <color theme="1"/>
      <name val="Trebuchet MS"/>
      <family val="2"/>
    </font>
    <font>
      <sz val="9"/>
      <color rgb="FFFF0000"/>
      <name val="Trebuchet MS"/>
      <family val="2"/>
    </font>
    <font>
      <sz val="12"/>
      <name val="Syntax"/>
    </font>
    <font>
      <b/>
      <sz val="14"/>
      <name val="Calibri"/>
      <family val="2"/>
      <scheme val="minor"/>
    </font>
    <font>
      <b/>
      <sz val="18"/>
      <name val="Trebuchet MS"/>
      <family val="2"/>
    </font>
    <font>
      <b/>
      <sz val="16"/>
      <name val="Trebuchet MS"/>
      <family val="2"/>
    </font>
    <font>
      <b/>
      <sz val="10"/>
      <color rgb="FF3F3F3F"/>
      <name val="Calibri"/>
      <family val="2"/>
      <scheme val="minor"/>
    </font>
    <font>
      <b/>
      <sz val="11"/>
      <name val="Calibri"/>
      <family val="2"/>
      <scheme val="minor"/>
    </font>
    <font>
      <i/>
      <sz val="11"/>
      <name val="Calibri"/>
      <family val="2"/>
      <scheme val="minor"/>
    </font>
    <font>
      <sz val="16"/>
      <color rgb="FFC00000"/>
      <name val="Arial Black"/>
      <family val="2"/>
    </font>
    <font>
      <sz val="11"/>
      <color theme="1"/>
      <name val="Trebuchet MS"/>
      <family val="2"/>
    </font>
    <font>
      <sz val="10"/>
      <color rgb="FFC00000"/>
      <name val="Arial Black"/>
      <family val="2"/>
    </font>
    <font>
      <sz val="10"/>
      <color theme="1"/>
      <name val="Trebuchet MS"/>
      <family val="2"/>
    </font>
    <font>
      <i/>
      <sz val="9"/>
      <color theme="1"/>
      <name val="Trebuchet MS"/>
      <family val="2"/>
    </font>
    <font>
      <sz val="10"/>
      <name val="Arial"/>
      <family val="2"/>
    </font>
    <font>
      <sz val="10"/>
      <color rgb="FF00377A"/>
      <name val="Arial"/>
      <family val="2"/>
    </font>
    <font>
      <sz val="8"/>
      <color theme="1"/>
      <name val="Trebuchet MS"/>
      <family val="2"/>
    </font>
    <font>
      <sz val="16"/>
      <color rgb="FFC00000"/>
      <name val="Arial Black"/>
      <family val="2"/>
    </font>
    <font>
      <sz val="11"/>
      <color rgb="FF00377A"/>
      <name val="Arial Black"/>
      <family val="2"/>
    </font>
    <font>
      <sz val="11"/>
      <color theme="1"/>
      <name val="Trebuchet MS"/>
      <family val="2"/>
    </font>
    <font>
      <b/>
      <sz val="10"/>
      <color theme="1" tint="0.499984740745262"/>
      <name val="Trebuchet MS"/>
      <family val="2"/>
    </font>
    <font>
      <sz val="10"/>
      <color theme="1"/>
      <name val="Trebuchet MS"/>
      <family val="2"/>
    </font>
    <font>
      <sz val="11"/>
      <color theme="1"/>
      <name val="Calibri"/>
      <family val="2"/>
    </font>
    <font>
      <i/>
      <sz val="9"/>
      <color theme="1"/>
      <name val="Trebuchet MS"/>
      <family val="2"/>
    </font>
    <font>
      <i/>
      <sz val="10"/>
      <color rgb="FFFF0000"/>
      <name val="Trebuchet MS"/>
      <family val="2"/>
    </font>
    <font>
      <sz val="10"/>
      <color theme="0" tint="-4.9989318521683403E-2"/>
      <name val="Trebuchet MS"/>
      <family val="2"/>
    </font>
    <font>
      <sz val="11"/>
      <color theme="0"/>
      <name val="Trebuchet MS"/>
      <family val="2"/>
    </font>
    <font>
      <b/>
      <sz val="10"/>
      <name val="Arial"/>
      <family val="2"/>
    </font>
    <font>
      <b/>
      <sz val="11"/>
      <color rgb="FFC00000"/>
      <name val="Arial Black"/>
      <family val="2"/>
    </font>
    <font>
      <sz val="10"/>
      <name val="Trebuchet MS"/>
      <family val="2"/>
    </font>
    <font>
      <b/>
      <sz val="11"/>
      <color theme="1"/>
      <name val="Trebuchet MS"/>
      <family val="2"/>
    </font>
    <font>
      <b/>
      <i/>
      <sz val="10"/>
      <color theme="1" tint="0.499984740745262"/>
      <name val="Trebuchet MS"/>
      <family val="2"/>
    </font>
    <font>
      <b/>
      <sz val="10"/>
      <color theme="0" tint="-0.499984740745262"/>
      <name val="Trebuchet MS"/>
      <family val="2"/>
    </font>
    <font>
      <b/>
      <sz val="10"/>
      <color theme="1"/>
      <name val="Trebuchet MS"/>
      <family val="2"/>
    </font>
    <font>
      <b/>
      <sz val="10"/>
      <name val="Trebuchet MS"/>
      <family val="2"/>
    </font>
    <font>
      <b/>
      <sz val="11"/>
      <name val="Trebuchet MS"/>
      <family val="2"/>
    </font>
    <font>
      <sz val="11"/>
      <color rgb="FFC00000"/>
      <name val="Arial Black"/>
      <family val="2"/>
    </font>
    <font>
      <sz val="16"/>
      <color rgb="FFC00000"/>
      <name val="Arial Black"/>
      <family val="2"/>
    </font>
    <font>
      <sz val="11"/>
      <color theme="1"/>
      <name val="Arial Black"/>
      <family val="2"/>
    </font>
    <font>
      <sz val="11"/>
      <color theme="0"/>
      <name val="Calibri"/>
      <family val="2"/>
      <scheme val="minor"/>
    </font>
    <font>
      <sz val="11"/>
      <color theme="1"/>
      <name val="Trebuchet MS"/>
      <family val="2"/>
    </font>
    <font>
      <b/>
      <sz val="10"/>
      <color theme="1" tint="0.499984740745262"/>
      <name val="Trebuchet MS"/>
      <family val="2"/>
    </font>
    <font>
      <sz val="10"/>
      <color theme="1"/>
      <name val="Trebuchet MS"/>
      <family val="2"/>
    </font>
    <font>
      <sz val="11"/>
      <color theme="0"/>
      <name val="Trebuchet MS"/>
      <family val="2"/>
    </font>
    <font>
      <sz val="11"/>
      <color rgb="FFFF0000"/>
      <name val="Trebuchet MS"/>
      <family val="2"/>
    </font>
    <font>
      <sz val="10"/>
      <color theme="0"/>
      <name val="Trebuchet MS"/>
      <family val="2"/>
    </font>
    <font>
      <sz val="11"/>
      <color rgb="FFC00000"/>
      <name val="Arial Black"/>
      <family val="2"/>
    </font>
    <font>
      <u/>
      <sz val="11"/>
      <color theme="10"/>
      <name val="Trebuchet MS"/>
      <family val="2"/>
    </font>
    <font>
      <b/>
      <sz val="10"/>
      <color theme="1"/>
      <name val="Trebuchet MS"/>
      <family val="2"/>
    </font>
    <font>
      <sz val="11"/>
      <name val="Trebuchet MS"/>
      <family val="2"/>
    </font>
    <font>
      <sz val="10"/>
      <name val="Trebuchet MS"/>
      <family val="2"/>
    </font>
    <font>
      <i/>
      <sz val="9"/>
      <color theme="1"/>
      <name val="Trebuchet MS"/>
      <family val="2"/>
    </font>
    <font>
      <sz val="11"/>
      <color theme="1"/>
      <name val="Trebuchet MS"/>
      <family val="2"/>
    </font>
    <font>
      <sz val="11"/>
      <color theme="0"/>
      <name val="Trebuchet MS"/>
      <family val="2"/>
    </font>
    <font>
      <b/>
      <sz val="20"/>
      <color theme="1"/>
      <name val="TrebuchetMS,Bold"/>
    </font>
    <font>
      <sz val="24"/>
      <color theme="1"/>
      <name val="Trebuchet MS"/>
      <family val="2"/>
    </font>
    <font>
      <b/>
      <i/>
      <sz val="16"/>
      <color rgb="FFC00000"/>
      <name val="Trebuchet MS"/>
      <family val="2"/>
    </font>
    <font>
      <sz val="16"/>
      <color theme="1"/>
      <name val="Trebuchet MS"/>
      <family val="2"/>
    </font>
    <font>
      <b/>
      <sz val="11"/>
      <color theme="1"/>
      <name val="Trebuchet MS"/>
      <family val="2"/>
    </font>
    <font>
      <sz val="10"/>
      <color theme="1"/>
      <name val="Trebuchet MS"/>
      <family val="2"/>
    </font>
    <font>
      <sz val="9"/>
      <color theme="1" tint="0.499984740745262"/>
      <name val="Trebuchet MS"/>
      <family val="2"/>
    </font>
    <font>
      <sz val="11"/>
      <color theme="0" tint="-0.14999847407452621"/>
      <name val="Trebuchet MS"/>
      <family val="2"/>
    </font>
    <font>
      <sz val="11"/>
      <color theme="1"/>
      <name val="Trebuchet MS"/>
      <family val="2"/>
    </font>
    <font>
      <sz val="10"/>
      <color rgb="FF000000"/>
      <name val="Arial"/>
      <family val="2"/>
    </font>
    <font>
      <sz val="10"/>
      <name val="Arial"/>
      <family val="2"/>
    </font>
    <font>
      <sz val="8"/>
      <color theme="1"/>
      <name val="Trebuchet MS"/>
      <family val="2"/>
    </font>
    <font>
      <sz val="8"/>
      <color rgb="FFFFFFFF"/>
      <name val="Arial"/>
      <family val="2"/>
    </font>
    <font>
      <sz val="10"/>
      <color theme="1"/>
      <name val="Arial"/>
      <family val="2"/>
    </font>
    <font>
      <sz val="11"/>
      <color theme="0" tint="-0.34998626667073579"/>
      <name val="Trebuchet MS"/>
      <family val="2"/>
    </font>
    <font>
      <i/>
      <sz val="11"/>
      <color theme="1"/>
      <name val="Arial"/>
      <family val="2"/>
    </font>
    <font>
      <sz val="11"/>
      <color theme="1"/>
      <name val="Arial"/>
      <family val="2"/>
    </font>
    <font>
      <b/>
      <sz val="8"/>
      <color rgb="FFC00000"/>
      <name val="Arial Black"/>
      <family val="2"/>
    </font>
    <font>
      <b/>
      <sz val="11"/>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0000"/>
        <bgColor rgb="FF000000"/>
      </patternFill>
    </fill>
    <fill>
      <patternFill patternType="solid">
        <fgColor theme="0" tint="-4.9989318521683403E-2"/>
        <bgColor indexed="64"/>
      </patternFill>
    </fill>
    <fill>
      <patternFill patternType="solid">
        <fgColor rgb="FFF2F2F2"/>
      </patternFill>
    </fill>
    <fill>
      <patternFill patternType="solid">
        <fgColor rgb="FFC00000"/>
        <bgColor indexed="64"/>
      </patternFill>
    </fill>
    <fill>
      <patternFill patternType="solid">
        <fgColor theme="1" tint="0.499984740745262"/>
        <bgColor indexed="64"/>
      </patternFill>
    </fill>
    <fill>
      <patternFill patternType="solid">
        <fgColor theme="1"/>
        <bgColor indexed="64"/>
      </patternFill>
    </fill>
  </fills>
  <borders count="127">
    <border>
      <left/>
      <right/>
      <top/>
      <bottom/>
      <diagonal/>
    </border>
    <border>
      <left/>
      <right/>
      <top/>
      <bottom style="medium">
        <color rgb="FFC00000"/>
      </bottom>
      <diagonal/>
    </border>
    <border>
      <left/>
      <right/>
      <top style="medium">
        <color rgb="FFC00000"/>
      </top>
      <bottom style="medium">
        <color rgb="FFC00000"/>
      </bottom>
      <diagonal/>
    </border>
    <border>
      <left/>
      <right/>
      <top style="medium">
        <color rgb="FFC00000"/>
      </top>
      <bottom/>
      <diagonal/>
    </border>
    <border>
      <left style="medium">
        <color rgb="FFCCCCCC"/>
      </left>
      <right style="medium">
        <color rgb="FFCCCCCC"/>
      </right>
      <top style="medium">
        <color rgb="FFCCCCCC"/>
      </top>
      <bottom style="medium">
        <color rgb="FFCCCCCC"/>
      </bottom>
      <diagonal/>
    </border>
    <border>
      <left/>
      <right style="thin">
        <color theme="0"/>
      </right>
      <top/>
      <bottom/>
      <diagonal/>
    </border>
    <border>
      <left style="thin">
        <color theme="0"/>
      </left>
      <right/>
      <top/>
      <bottom style="medium">
        <color rgb="FFC00000"/>
      </bottom>
      <diagonal/>
    </border>
    <border>
      <left style="thin">
        <color theme="0"/>
      </left>
      <right/>
      <top/>
      <bottom/>
      <diagonal/>
    </border>
    <border>
      <left style="thin">
        <color theme="0"/>
      </left>
      <right/>
      <top style="medium">
        <color rgb="FFC00000"/>
      </top>
      <bottom style="thin">
        <color theme="0"/>
      </bottom>
      <diagonal/>
    </border>
    <border>
      <left style="thin">
        <color theme="0"/>
      </left>
      <right/>
      <top style="thin">
        <color theme="0"/>
      </top>
      <bottom style="medium">
        <color rgb="FFC00000"/>
      </bottom>
      <diagonal/>
    </border>
    <border>
      <left/>
      <right/>
      <top style="thin">
        <color theme="0"/>
      </top>
      <bottom style="medium">
        <color rgb="FFC00000"/>
      </bottom>
      <diagonal/>
    </border>
    <border>
      <left style="thin">
        <color theme="0"/>
      </left>
      <right style="thin">
        <color theme="0"/>
      </right>
      <top style="thin">
        <color theme="0"/>
      </top>
      <bottom style="medium">
        <color rgb="FFC0000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style="thin">
        <color theme="0"/>
      </right>
      <top/>
      <bottom style="thin">
        <color theme="0"/>
      </bottom>
      <diagonal/>
    </border>
    <border>
      <left style="thin">
        <color rgb="FF7F7F7F"/>
      </left>
      <right style="thin">
        <color rgb="FF7F7F7F"/>
      </right>
      <top style="thin">
        <color rgb="FF7F7F7F"/>
      </top>
      <bottom style="thin">
        <color rgb="FF7F7F7F"/>
      </bottom>
      <diagonal/>
    </border>
    <border>
      <left/>
      <right style="thin">
        <color theme="0"/>
      </right>
      <top/>
      <bottom style="medium">
        <color theme="1" tint="0.499984740745262"/>
      </bottom>
      <diagonal/>
    </border>
    <border>
      <left/>
      <right/>
      <top style="medium">
        <color theme="1" tint="0.499984740745262"/>
      </top>
      <bottom style="thin">
        <color theme="0"/>
      </bottom>
      <diagonal/>
    </border>
    <border>
      <left/>
      <right/>
      <top style="dashed">
        <color rgb="FFC00000"/>
      </top>
      <bottom style="dashed">
        <color rgb="FFC00000"/>
      </bottom>
      <diagonal/>
    </border>
    <border>
      <left/>
      <right/>
      <top style="medium">
        <color theme="1" tint="0.499984740745262"/>
      </top>
      <bottom style="medium">
        <color theme="1" tint="0.499984740745262"/>
      </bottom>
      <diagonal/>
    </border>
    <border>
      <left/>
      <right/>
      <top/>
      <bottom style="medium">
        <color theme="1" tint="0.499984740745262"/>
      </bottom>
      <diagonal/>
    </border>
    <border>
      <left/>
      <right/>
      <top style="medium">
        <color rgb="FFC00000"/>
      </top>
      <bottom style="dashed">
        <color rgb="FFC00000"/>
      </bottom>
      <diagonal/>
    </border>
    <border>
      <left/>
      <right/>
      <top style="dashed">
        <color rgb="FFC00000"/>
      </top>
      <bottom style="dotted">
        <color rgb="FFC00000"/>
      </bottom>
      <diagonal/>
    </border>
    <border>
      <left/>
      <right/>
      <top style="medium">
        <color theme="1" tint="0.499984740745262"/>
      </top>
      <bottom/>
      <diagonal/>
    </border>
    <border>
      <left/>
      <right/>
      <top style="dashed">
        <color rgb="FFC00000"/>
      </top>
      <bottom style="medium">
        <color rgb="FFC00000"/>
      </bottom>
      <diagonal/>
    </border>
    <border>
      <left/>
      <right/>
      <top/>
      <bottom style="dashed">
        <color rgb="FFC00000"/>
      </bottom>
      <diagonal/>
    </border>
    <border>
      <left/>
      <right/>
      <top style="dashed">
        <color rgb="FFC00000"/>
      </top>
      <bottom/>
      <diagonal/>
    </border>
    <border>
      <left style="dotted">
        <color rgb="FFC00000"/>
      </left>
      <right style="dotted">
        <color rgb="FFC00000"/>
      </right>
      <top style="dotted">
        <color rgb="FFC00000"/>
      </top>
      <bottom style="dotted">
        <color rgb="FFC00000"/>
      </bottom>
      <diagonal/>
    </border>
    <border>
      <left style="dotted">
        <color rgb="FFC00000"/>
      </left>
      <right style="dotted">
        <color rgb="FFC00000"/>
      </right>
      <top/>
      <bottom style="dotted">
        <color rgb="FFC00000"/>
      </bottom>
      <diagonal/>
    </border>
    <border>
      <left style="dotted">
        <color rgb="FFC00000"/>
      </left>
      <right style="dotted">
        <color rgb="FFC00000"/>
      </right>
      <top style="dotted">
        <color rgb="FFC00000"/>
      </top>
      <bottom/>
      <diagonal/>
    </border>
    <border>
      <left/>
      <right style="dotted">
        <color rgb="FFC00000"/>
      </right>
      <top style="medium">
        <color rgb="FFC00000"/>
      </top>
      <bottom/>
      <diagonal/>
    </border>
    <border>
      <left/>
      <right style="dotted">
        <color rgb="FFC00000"/>
      </right>
      <top style="dotted">
        <color rgb="FFC00000"/>
      </top>
      <bottom style="dotted">
        <color rgb="FFC00000"/>
      </bottom>
      <diagonal/>
    </border>
    <border>
      <left/>
      <right style="dotted">
        <color rgb="FFC00000"/>
      </right>
      <top/>
      <bottom/>
      <diagonal/>
    </border>
    <border>
      <left/>
      <right/>
      <top style="medium">
        <color rgb="FFC00000"/>
      </top>
      <bottom style="dotted">
        <color rgb="FFC00000"/>
      </bottom>
      <diagonal/>
    </border>
    <border>
      <left/>
      <right/>
      <top/>
      <bottom style="dotted">
        <color rgb="FFC00000"/>
      </bottom>
      <diagonal/>
    </border>
    <border>
      <left/>
      <right/>
      <top style="dotted">
        <color rgb="FFC00000"/>
      </top>
      <bottom/>
      <diagonal/>
    </border>
    <border>
      <left/>
      <right/>
      <top style="dotted">
        <color rgb="FFC00000"/>
      </top>
      <bottom style="medium">
        <color rgb="FFC00000"/>
      </bottom>
      <diagonal/>
    </border>
    <border>
      <left/>
      <right/>
      <top/>
      <bottom style="thin">
        <color theme="0"/>
      </bottom>
      <diagonal/>
    </border>
    <border>
      <left style="thin">
        <color theme="0"/>
      </left>
      <right style="thin">
        <color theme="0"/>
      </right>
      <top style="dotted">
        <color rgb="FFC00000"/>
      </top>
      <bottom style="thin">
        <color theme="0"/>
      </bottom>
      <diagonal/>
    </border>
    <border>
      <left style="thin">
        <color theme="0"/>
      </left>
      <right/>
      <top style="dotted">
        <color rgb="FFC00000"/>
      </top>
      <bottom style="thin">
        <color theme="0"/>
      </bottom>
      <diagonal/>
    </border>
    <border>
      <left style="thin">
        <color theme="0"/>
      </left>
      <right style="thin">
        <color theme="0"/>
      </right>
      <top/>
      <bottom style="medium">
        <color rgb="FFC00000"/>
      </bottom>
      <diagonal/>
    </border>
    <border>
      <left/>
      <right/>
      <top style="medium">
        <color theme="1" tint="0.499984740745262"/>
      </top>
      <bottom style="dotted">
        <color rgb="FFC00000"/>
      </bottom>
      <diagonal/>
    </border>
    <border>
      <left/>
      <right/>
      <top style="dotted">
        <color rgb="FFC00000"/>
      </top>
      <bottom style="medium">
        <color theme="1" tint="0.499984740745262"/>
      </bottom>
      <diagonal/>
    </border>
    <border>
      <left/>
      <right/>
      <top/>
      <bottom style="medium">
        <color theme="0" tint="-0.499984740745262"/>
      </bottom>
      <diagonal/>
    </border>
    <border>
      <left/>
      <right/>
      <top style="medium">
        <color theme="1" tint="0.499984740745262"/>
      </top>
      <bottom style="dashed">
        <color rgb="FFC00000"/>
      </bottom>
      <diagonal/>
    </border>
    <border>
      <left/>
      <right/>
      <top style="medium">
        <color theme="0" tint="-0.499984740745262"/>
      </top>
      <bottom style="dashed">
        <color rgb="FFC00000"/>
      </bottom>
      <diagonal/>
    </border>
    <border>
      <left/>
      <right/>
      <top/>
      <bottom style="thin">
        <color theme="1" tint="0.499984740745262"/>
      </bottom>
      <diagonal/>
    </border>
    <border>
      <left/>
      <right style="dotted">
        <color rgb="FFC00000"/>
      </right>
      <top style="dotted">
        <color rgb="FFC00000"/>
      </top>
      <bottom/>
      <diagonal/>
    </border>
    <border>
      <left/>
      <right style="thin">
        <color theme="0"/>
      </right>
      <top/>
      <bottom style="dashed">
        <color rgb="FFC00000"/>
      </bottom>
      <diagonal/>
    </border>
    <border>
      <left style="thin">
        <color theme="0"/>
      </left>
      <right style="thin">
        <color theme="0"/>
      </right>
      <top style="thin">
        <color theme="0"/>
      </top>
      <bottom style="thin">
        <color theme="0"/>
      </bottom>
      <diagonal/>
    </border>
    <border>
      <left style="thin">
        <color rgb="FF3F3F3F"/>
      </left>
      <right style="thin">
        <color rgb="FF3F3F3F"/>
      </right>
      <top style="thin">
        <color rgb="FF3F3F3F"/>
      </top>
      <bottom style="thin">
        <color rgb="FF3F3F3F"/>
      </bottom>
      <diagonal/>
    </border>
    <border>
      <left style="thin">
        <color theme="0" tint="-0.499984740745262"/>
      </left>
      <right style="thin">
        <color theme="0" tint="-0.499984740745262"/>
      </right>
      <top style="double">
        <color indexed="64"/>
      </top>
      <bottom style="thin">
        <color indexed="64"/>
      </bottom>
      <diagonal/>
    </border>
    <border>
      <left style="thin">
        <color theme="0" tint="-0.499984740745262"/>
      </left>
      <right/>
      <top style="double">
        <color indexed="64"/>
      </top>
      <bottom style="double">
        <color indexed="64"/>
      </bottom>
      <diagonal/>
    </border>
    <border>
      <left style="thin">
        <color theme="0" tint="-0.499984740745262"/>
      </left>
      <right/>
      <top style="double">
        <color indexed="64"/>
      </top>
      <bottom style="thin">
        <color indexed="64"/>
      </bottom>
      <diagonal/>
    </border>
    <border>
      <left style="medium">
        <color auto="1"/>
      </left>
      <right style="thin">
        <color auto="1"/>
      </right>
      <top style="double">
        <color auto="1"/>
      </top>
      <bottom/>
      <diagonal/>
    </border>
    <border>
      <left style="medium">
        <color auto="1"/>
      </left>
      <right style="thin">
        <color auto="1"/>
      </right>
      <top/>
      <bottom style="thin">
        <color theme="0" tint="-0.499984740745262"/>
      </bottom>
      <diagonal/>
    </border>
    <border>
      <left style="medium">
        <color auto="1"/>
      </left>
      <right style="thin">
        <color auto="1"/>
      </right>
      <top style="thin">
        <color theme="0" tint="-0.499984740745262"/>
      </top>
      <bottom style="thin">
        <color theme="0" tint="-0.499984740745262"/>
      </bottom>
      <diagonal/>
    </border>
    <border>
      <left style="thin">
        <color theme="0" tint="-0.499984740745262"/>
      </left>
      <right style="thin">
        <color theme="0" tint="-0.499984740745262"/>
      </right>
      <top style="double">
        <color indexed="64"/>
      </top>
      <bottom style="double">
        <color auto="1"/>
      </bottom>
      <diagonal/>
    </border>
    <border>
      <left/>
      <right/>
      <top/>
      <bottom style="double">
        <color auto="1"/>
      </bottom>
      <diagonal/>
    </border>
    <border>
      <left style="medium">
        <color indexed="64"/>
      </left>
      <right style="thin">
        <color indexed="64"/>
      </right>
      <top/>
      <bottom style="double">
        <color indexed="64"/>
      </bottom>
      <diagonal/>
    </border>
    <border>
      <left/>
      <right style="thin">
        <color indexed="64"/>
      </right>
      <top style="double">
        <color indexed="64"/>
      </top>
      <bottom style="double">
        <color indexed="64"/>
      </bottom>
      <diagonal/>
    </border>
    <border>
      <left/>
      <right/>
      <top/>
      <bottom style="thin">
        <color rgb="FF3F3F3F"/>
      </bottom>
      <diagonal/>
    </border>
    <border>
      <left style="thin">
        <color rgb="FF3F3F3F"/>
      </left>
      <right style="medium">
        <color auto="1"/>
      </right>
      <top style="thin">
        <color rgb="FF3F3F3F"/>
      </top>
      <bottom style="thin">
        <color rgb="FF3F3F3F"/>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rgb="FF3F3F3F"/>
      </top>
      <bottom style="thin">
        <color indexed="64"/>
      </bottom>
      <diagonal/>
    </border>
    <border>
      <left style="thin">
        <color rgb="FF3F3F3F"/>
      </left>
      <right/>
      <top style="thin">
        <color rgb="FF3F3F3F"/>
      </top>
      <bottom style="double">
        <color auto="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3F3F3F"/>
      </left>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rgb="FF3F3F3F"/>
      </top>
      <bottom style="double">
        <color auto="1"/>
      </bottom>
      <diagonal/>
    </border>
    <border>
      <left/>
      <right style="thin">
        <color indexed="64"/>
      </right>
      <top style="thin">
        <color rgb="FF3F3F3F"/>
      </top>
      <bottom style="double">
        <color auto="1"/>
      </bottom>
      <diagonal/>
    </border>
    <border>
      <left style="thin">
        <color indexed="64"/>
      </left>
      <right style="thin">
        <color indexed="64"/>
      </right>
      <top style="thin">
        <color indexed="64"/>
      </top>
      <bottom style="double">
        <color indexed="64"/>
      </bottom>
      <diagonal/>
    </border>
    <border>
      <left/>
      <right style="medium">
        <color auto="1"/>
      </right>
      <top style="thin">
        <color rgb="FF3F3F3F"/>
      </top>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style="medium">
        <color indexed="64"/>
      </bottom>
      <diagonal/>
    </border>
    <border>
      <left style="thin">
        <color theme="0" tint="-0.499984740745262"/>
      </left>
      <right style="thin">
        <color theme="0" tint="-0.499984740745262"/>
      </right>
      <top style="thin">
        <color indexed="64"/>
      </top>
      <bottom style="dashed">
        <color rgb="FFC00000"/>
      </bottom>
      <diagonal/>
    </border>
    <border>
      <left style="thin">
        <color theme="0" tint="-0.499984740745262"/>
      </left>
      <right style="medium">
        <color indexed="64"/>
      </right>
      <top style="thin">
        <color indexed="64"/>
      </top>
      <bottom style="dashed">
        <color rgb="FFC00000"/>
      </bottom>
      <diagonal/>
    </border>
    <border>
      <left style="thin">
        <color theme="0" tint="-0.499984740745262"/>
      </left>
      <right style="thin">
        <color theme="0" tint="-0.499984740745262"/>
      </right>
      <top style="dashed">
        <color rgb="FFC00000"/>
      </top>
      <bottom style="dashed">
        <color rgb="FFC00000"/>
      </bottom>
      <diagonal/>
    </border>
    <border>
      <left style="thin">
        <color theme="0" tint="-0.499984740745262"/>
      </left>
      <right style="medium">
        <color indexed="64"/>
      </right>
      <top style="dashed">
        <color rgb="FFC00000"/>
      </top>
      <bottom style="dashed">
        <color rgb="FFC00000"/>
      </bottom>
      <diagonal/>
    </border>
    <border>
      <left style="thin">
        <color theme="0" tint="-0.499984740745262"/>
      </left>
      <right style="thin">
        <color theme="0" tint="-0.499984740745262"/>
      </right>
      <top style="dashed">
        <color rgb="FFC00000"/>
      </top>
      <bottom style="double">
        <color indexed="64"/>
      </bottom>
      <diagonal/>
    </border>
    <border>
      <left style="thin">
        <color theme="0" tint="-0.499984740745262"/>
      </left>
      <right style="medium">
        <color indexed="64"/>
      </right>
      <top style="dashed">
        <color rgb="FFC00000"/>
      </top>
      <bottom style="double">
        <color indexed="64"/>
      </bottom>
      <diagonal/>
    </border>
    <border>
      <left style="thin">
        <color theme="0" tint="-0.499984740745262"/>
      </left>
      <right/>
      <top style="dashed">
        <color rgb="FFC00000"/>
      </top>
      <bottom style="dotted">
        <color rgb="FFC00000"/>
      </bottom>
      <diagonal/>
    </border>
    <border>
      <left/>
      <right style="thin">
        <color indexed="64"/>
      </right>
      <top/>
      <bottom style="thin">
        <color indexed="64"/>
      </bottom>
      <diagonal/>
    </border>
    <border>
      <left style="thin">
        <color indexed="64"/>
      </left>
      <right style="thin">
        <color indexed="64"/>
      </right>
      <top style="thin">
        <color indexed="64"/>
      </top>
      <bottom style="dotted">
        <color rgb="FFC00000"/>
      </bottom>
      <diagonal/>
    </border>
    <border>
      <left style="thin">
        <color indexed="64"/>
      </left>
      <right style="thin">
        <color indexed="64"/>
      </right>
      <top style="dotted">
        <color rgb="FFC00000"/>
      </top>
      <bottom style="dotted">
        <color rgb="FFC00000"/>
      </bottom>
      <diagonal/>
    </border>
    <border>
      <left style="thin">
        <color indexed="64"/>
      </left>
      <right style="thin">
        <color indexed="64"/>
      </right>
      <top style="dotted">
        <color rgb="FFC00000"/>
      </top>
      <bottom style="thin">
        <color indexed="64"/>
      </bottom>
      <diagonal/>
    </border>
    <border>
      <left style="thin">
        <color auto="1"/>
      </left>
      <right style="thin">
        <color auto="1"/>
      </right>
      <top/>
      <bottom style="medium">
        <color indexed="64"/>
      </bottom>
      <diagonal/>
    </border>
    <border>
      <left style="thin">
        <color rgb="FF3F3F3F"/>
      </left>
      <right style="thin">
        <color rgb="FF3F3F3F"/>
      </right>
      <top style="thin">
        <color rgb="FF3F3F3F"/>
      </top>
      <bottom/>
      <diagonal/>
    </border>
    <border>
      <left style="thin">
        <color theme="0" tint="-0.499984740745262"/>
      </left>
      <right/>
      <top/>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rgb="FF3F3F3F"/>
      </right>
      <top style="thin">
        <color rgb="FF3F3F3F"/>
      </top>
      <bottom style="thin">
        <color indexed="64"/>
      </bottom>
      <diagonal/>
    </border>
    <border>
      <left style="medium">
        <color indexed="64"/>
      </left>
      <right style="thin">
        <color indexed="64"/>
      </right>
      <top style="thin">
        <color theme="0" tint="-0.499984740745262"/>
      </top>
      <bottom style="double">
        <color indexed="64"/>
      </bottom>
      <diagonal/>
    </border>
    <border>
      <left style="thin">
        <color indexed="64"/>
      </left>
      <right/>
      <top style="thin">
        <color indexed="64"/>
      </top>
      <bottom/>
      <diagonal/>
    </border>
    <border>
      <left style="thin">
        <color theme="0" tint="-0.499984740745262"/>
      </left>
      <right/>
      <top style="dotted">
        <color rgb="FFC00000"/>
      </top>
      <bottom style="dotted">
        <color rgb="FFC00000"/>
      </bottom>
      <diagonal/>
    </border>
    <border>
      <left style="thin">
        <color theme="0" tint="-0.499984740745262"/>
      </left>
      <right/>
      <top/>
      <bottom style="dotted">
        <color rgb="FFC00000"/>
      </bottom>
      <diagonal/>
    </border>
    <border>
      <left style="thin">
        <color theme="0" tint="-0.499984740745262"/>
      </left>
      <right/>
      <top/>
      <bottom style="thin">
        <color indexed="64"/>
      </bottom>
      <diagonal/>
    </border>
    <border>
      <left/>
      <right style="thin">
        <color indexed="64"/>
      </right>
      <top style="dotted">
        <color rgb="FFC00000"/>
      </top>
      <bottom style="dotted">
        <color rgb="FFC00000"/>
      </bottom>
      <diagonal/>
    </border>
    <border>
      <left/>
      <right/>
      <top style="dotted">
        <color rgb="FFC00000"/>
      </top>
      <bottom style="dotted">
        <color rgb="FFC00000"/>
      </bottom>
      <diagonal/>
    </border>
    <border>
      <left/>
      <right style="thin">
        <color auto="1"/>
      </right>
      <top style="dotted">
        <color rgb="FFC00000"/>
      </top>
      <bottom style="thin">
        <color indexed="64"/>
      </bottom>
      <diagonal/>
    </border>
    <border>
      <left/>
      <right/>
      <top style="thin">
        <color indexed="64"/>
      </top>
      <bottom style="dotted">
        <color rgb="FFC00000"/>
      </bottom>
      <diagonal/>
    </border>
    <border>
      <left/>
      <right style="thin">
        <color indexed="64"/>
      </right>
      <top style="thin">
        <color indexed="64"/>
      </top>
      <bottom style="dotted">
        <color rgb="FFC00000"/>
      </bottom>
      <diagonal/>
    </border>
    <border>
      <left style="thin">
        <color rgb="FF3F3F3F"/>
      </left>
      <right style="medium">
        <color indexed="64"/>
      </right>
      <top style="thin">
        <color indexed="64"/>
      </top>
      <bottom style="thin">
        <color rgb="FF3F3F3F"/>
      </bottom>
      <diagonal/>
    </border>
    <border>
      <left style="thin">
        <color theme="0" tint="-0.499984740745262"/>
      </left>
      <right/>
      <top style="thin">
        <color indexed="64"/>
      </top>
      <bottom/>
      <diagonal/>
    </border>
    <border>
      <left style="thin">
        <color theme="0" tint="-0.499984740745262"/>
      </left>
      <right/>
      <top/>
      <bottom style="thin">
        <color rgb="FF3F3F3F"/>
      </bottom>
      <diagonal/>
    </border>
    <border>
      <left style="thin">
        <color theme="0" tint="-0.499984740745262"/>
      </left>
      <right/>
      <top style="dotted">
        <color rgb="FFC00000"/>
      </top>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0">
    <xf numFmtId="0" fontId="0" fillId="0" borderId="0"/>
    <xf numFmtId="0" fontId="10" fillId="0" borderId="0" applyNumberFormat="0" applyFill="0" applyBorder="0" applyAlignment="0" applyProtection="0"/>
    <xf numFmtId="0" fontId="8" fillId="2" borderId="0">
      <alignment horizontal="left" vertical="top" wrapText="1" indent="1"/>
      <protection locked="0"/>
    </xf>
    <xf numFmtId="0" fontId="40" fillId="0" borderId="20" applyFill="0" applyAlignment="0">
      <alignment vertical="center" wrapText="1"/>
    </xf>
    <xf numFmtId="0" fontId="9" fillId="0" borderId="0" applyBorder="0" applyAlignment="0">
      <alignment vertical="center" wrapText="1"/>
    </xf>
    <xf numFmtId="0" fontId="18" fillId="5" borderId="19" applyNumberFormat="0">
      <alignment horizontal="left" vertical="top" wrapText="1"/>
      <protection locked="0"/>
    </xf>
    <xf numFmtId="0" fontId="41" fillId="6" borderId="16" applyNumberFormat="0" applyAlignment="0" applyProtection="0"/>
    <xf numFmtId="0" fontId="64" fillId="6" borderId="51" applyNumberFormat="0" applyAlignment="0" applyProtection="0"/>
    <xf numFmtId="0" fontId="1" fillId="0" borderId="0"/>
    <xf numFmtId="0" fontId="68" fillId="0" borderId="0"/>
  </cellStyleXfs>
  <cellXfs count="690">
    <xf numFmtId="0" fontId="0" fillId="0" borderId="0" xfId="0"/>
    <xf numFmtId="0" fontId="0" fillId="0" borderId="0" xfId="0" applyProtection="1"/>
    <xf numFmtId="0" fontId="0" fillId="0" borderId="0" xfId="0" applyAlignment="1"/>
    <xf numFmtId="0" fontId="4" fillId="3" borderId="0" xfId="0" applyFont="1" applyFill="1" applyAlignment="1">
      <alignment vertical="center" wrapText="1"/>
    </xf>
    <xf numFmtId="0" fontId="8" fillId="0" borderId="1" xfId="0" applyFont="1" applyBorder="1" applyAlignment="1">
      <alignment vertical="center" wrapText="1"/>
    </xf>
    <xf numFmtId="0" fontId="12" fillId="0" borderId="0" xfId="0" applyFont="1" applyAlignment="1" applyProtection="1">
      <alignment vertical="center"/>
    </xf>
    <xf numFmtId="0" fontId="13" fillId="0" borderId="0" xfId="0" applyFont="1" applyAlignment="1" applyProtection="1">
      <alignment vertical="center" wrapText="1"/>
    </xf>
    <xf numFmtId="0" fontId="6" fillId="0" borderId="0" xfId="0" applyFont="1" applyAlignment="1" applyProtection="1">
      <alignment vertical="center"/>
    </xf>
    <xf numFmtId="0" fontId="13" fillId="0" borderId="0" xfId="0" applyFont="1" applyAlignment="1" applyProtection="1">
      <alignment vertical="center"/>
    </xf>
    <xf numFmtId="0" fontId="9" fillId="0" borderId="0" xfId="0" applyFont="1" applyAlignment="1" applyProtection="1">
      <alignment vertical="center"/>
    </xf>
    <xf numFmtId="0" fontId="24" fillId="0" borderId="0" xfId="0" applyFont="1" applyAlignment="1">
      <alignment vertical="center"/>
    </xf>
    <xf numFmtId="0" fontId="8" fillId="3" borderId="2" xfId="0" applyFont="1" applyFill="1" applyBorder="1" applyAlignment="1">
      <alignment vertical="center" wrapText="1"/>
    </xf>
    <xf numFmtId="0" fontId="8" fillId="3" borderId="1" xfId="0" applyFont="1" applyFill="1" applyBorder="1" applyAlignment="1">
      <alignment vertical="center" wrapText="1"/>
    </xf>
    <xf numFmtId="0" fontId="5" fillId="3" borderId="0" xfId="0" quotePrefix="1" applyFont="1" applyFill="1" applyBorder="1" applyAlignment="1">
      <alignment vertical="center" wrapText="1"/>
    </xf>
    <xf numFmtId="0" fontId="5" fillId="3" borderId="0" xfId="0" applyFont="1" applyFill="1" applyBorder="1" applyAlignment="1">
      <alignment vertical="center" wrapText="1"/>
    </xf>
    <xf numFmtId="0" fontId="9" fillId="3" borderId="0" xfId="0" applyFont="1" applyFill="1" applyAlignment="1">
      <alignment vertical="center" wrapText="1"/>
    </xf>
    <xf numFmtId="0" fontId="0" fillId="0" borderId="0" xfId="0" applyAlignment="1">
      <alignment horizontal="left"/>
    </xf>
    <xf numFmtId="0" fontId="0" fillId="0" borderId="0" xfId="0" applyAlignment="1">
      <alignment horizontal="right"/>
    </xf>
    <xf numFmtId="0" fontId="18" fillId="0" borderId="0" xfId="0" applyFont="1" applyBorder="1"/>
    <xf numFmtId="0" fontId="18" fillId="0" borderId="0" xfId="0" applyFont="1" applyFill="1" applyBorder="1"/>
    <xf numFmtId="0" fontId="8" fillId="3" borderId="0" xfId="0" applyFont="1" applyFill="1" applyBorder="1" applyAlignment="1">
      <alignment vertical="center" wrapText="1"/>
    </xf>
    <xf numFmtId="0" fontId="0" fillId="0" borderId="0" xfId="0" applyAlignment="1">
      <alignment horizontal="left"/>
    </xf>
    <xf numFmtId="0" fontId="0" fillId="0" borderId="0" xfId="0" applyFont="1" applyAlignment="1"/>
    <xf numFmtId="0" fontId="31" fillId="0" borderId="0" xfId="0" applyFont="1" applyAlignment="1"/>
    <xf numFmtId="0" fontId="8" fillId="0" borderId="0" xfId="0" applyFont="1" applyAlignment="1">
      <alignment horizontal="center"/>
    </xf>
    <xf numFmtId="0" fontId="8" fillId="0" borderId="0" xfId="0" applyFont="1" applyAlignment="1">
      <alignment horizontal="left"/>
    </xf>
    <xf numFmtId="0" fontId="32" fillId="0" borderId="0" xfId="0" applyFont="1" applyAlignment="1"/>
    <xf numFmtId="0" fontId="33" fillId="4" borderId="0" xfId="0" applyFont="1" applyFill="1" applyAlignment="1">
      <alignment horizontal="center"/>
    </xf>
    <xf numFmtId="0" fontId="31" fillId="0" borderId="4" xfId="0" applyFont="1" applyBorder="1" applyAlignment="1">
      <alignment wrapText="1"/>
    </xf>
    <xf numFmtId="0" fontId="22" fillId="0" borderId="0" xfId="0" applyFont="1"/>
    <xf numFmtId="0" fontId="22" fillId="0" borderId="4" xfId="0" applyFont="1" applyBorder="1" applyAlignment="1">
      <alignment wrapText="1"/>
    </xf>
    <xf numFmtId="164" fontId="33" fillId="4" borderId="0" xfId="0" applyNumberFormat="1" applyFont="1" applyFill="1" applyAlignment="1">
      <alignment horizontal="center"/>
    </xf>
    <xf numFmtId="164" fontId="8" fillId="0" borderId="0" xfId="0" applyNumberFormat="1" applyFont="1" applyAlignment="1">
      <alignment horizontal="left"/>
    </xf>
    <xf numFmtId="0" fontId="16" fillId="0" borderId="0" xfId="0" applyFont="1"/>
    <xf numFmtId="0" fontId="0" fillId="3" borderId="0" xfId="0" applyFill="1" applyProtection="1">
      <protection locked="0"/>
    </xf>
    <xf numFmtId="0" fontId="0" fillId="3" borderId="0" xfId="0" applyFill="1"/>
    <xf numFmtId="0" fontId="0" fillId="3" borderId="0" xfId="0" applyFont="1" applyFill="1" applyProtection="1">
      <protection locked="0"/>
    </xf>
    <xf numFmtId="0" fontId="18" fillId="3" borderId="0" xfId="5" applyFill="1" applyBorder="1">
      <alignment horizontal="left" vertical="top" wrapText="1"/>
      <protection locked="0"/>
    </xf>
    <xf numFmtId="0" fontId="0" fillId="0" borderId="0" xfId="0" applyAlignment="1">
      <alignment horizontal="left"/>
    </xf>
    <xf numFmtId="0" fontId="16" fillId="0" borderId="0" xfId="0" applyFont="1" applyAlignment="1">
      <alignment horizontal="right"/>
    </xf>
    <xf numFmtId="0" fontId="18" fillId="5" borderId="19" xfId="5" applyAlignment="1">
      <alignment horizontal="center" vertical="center" wrapText="1"/>
      <protection locked="0"/>
    </xf>
    <xf numFmtId="0" fontId="40" fillId="0" borderId="20" xfId="3" applyFill="1" applyAlignment="1">
      <alignment horizontal="left" vertical="center" wrapText="1"/>
    </xf>
    <xf numFmtId="0" fontId="40" fillId="0" borderId="20" xfId="3" applyFill="1" applyAlignment="1">
      <alignment vertical="center" wrapText="1"/>
    </xf>
    <xf numFmtId="0" fontId="40" fillId="0" borderId="20" xfId="3" applyAlignment="1">
      <alignment vertical="center" wrapText="1"/>
    </xf>
    <xf numFmtId="0" fontId="18" fillId="5" borderId="19" xfId="5">
      <alignment horizontal="left" vertical="top" wrapText="1"/>
      <protection locked="0"/>
    </xf>
    <xf numFmtId="0" fontId="43" fillId="3" borderId="0" xfId="0" applyFont="1" applyFill="1"/>
    <xf numFmtId="0" fontId="35" fillId="3" borderId="0" xfId="0" applyFont="1" applyFill="1" applyAlignment="1" applyProtection="1">
      <alignment vertical="center" wrapText="1"/>
    </xf>
    <xf numFmtId="0" fontId="0" fillId="3" borderId="0" xfId="0" applyFill="1" applyProtection="1"/>
    <xf numFmtId="0" fontId="40" fillId="3" borderId="20" xfId="3" applyFill="1" applyAlignment="1">
      <alignment vertical="center" wrapText="1"/>
    </xf>
    <xf numFmtId="0" fontId="16" fillId="3" borderId="0" xfId="0" applyFont="1" applyFill="1"/>
    <xf numFmtId="0" fontId="0" fillId="3" borderId="3" xfId="0" applyFill="1" applyBorder="1"/>
    <xf numFmtId="0" fontId="20" fillId="3" borderId="1" xfId="0" applyFont="1" applyFill="1" applyBorder="1" applyAlignment="1" applyProtection="1">
      <alignment vertical="center" wrapText="1"/>
    </xf>
    <xf numFmtId="0" fontId="40" fillId="3" borderId="24" xfId="3" applyFill="1" applyBorder="1" applyAlignment="1"/>
    <xf numFmtId="0" fontId="35" fillId="3" borderId="0" xfId="0" applyFont="1" applyFill="1" applyBorder="1" applyAlignment="1" applyProtection="1">
      <alignment vertical="center" wrapText="1"/>
    </xf>
    <xf numFmtId="0" fontId="20" fillId="3" borderId="0" xfId="0" applyFont="1" applyFill="1" applyAlignment="1" applyProtection="1">
      <alignment vertical="center" wrapText="1"/>
    </xf>
    <xf numFmtId="0" fontId="0" fillId="3" borderId="0" xfId="0" applyFont="1" applyFill="1" applyProtection="1"/>
    <xf numFmtId="0" fontId="40" fillId="3" borderId="20" xfId="3" applyFill="1" applyAlignment="1"/>
    <xf numFmtId="0" fontId="40" fillId="3" borderId="20" xfId="3" applyFill="1" applyAlignment="1">
      <alignment horizontal="left" vertical="center" wrapText="1"/>
    </xf>
    <xf numFmtId="0" fontId="37" fillId="3" borderId="0" xfId="0" applyFont="1" applyFill="1" applyProtection="1"/>
    <xf numFmtId="0" fontId="15" fillId="3" borderId="3" xfId="0" applyFont="1" applyFill="1" applyBorder="1" applyAlignment="1" applyProtection="1">
      <alignment vertical="center" wrapText="1"/>
    </xf>
    <xf numFmtId="0" fontId="16" fillId="3" borderId="0" xfId="0" applyFont="1" applyFill="1" applyProtection="1">
      <protection locked="0"/>
    </xf>
    <xf numFmtId="0" fontId="21" fillId="3" borderId="1" xfId="0" applyFont="1" applyFill="1" applyBorder="1" applyAlignment="1" applyProtection="1">
      <alignment horizontal="center" vertical="center" wrapText="1"/>
    </xf>
    <xf numFmtId="0" fontId="4" fillId="3" borderId="1" xfId="0" applyFont="1" applyFill="1" applyBorder="1" applyAlignment="1">
      <alignment horizontal="right" vertical="center" wrapText="1"/>
    </xf>
    <xf numFmtId="0" fontId="14" fillId="3" borderId="1" xfId="0" applyFont="1" applyFill="1" applyBorder="1" applyAlignment="1">
      <alignment vertical="center" wrapText="1"/>
    </xf>
    <xf numFmtId="0" fontId="0" fillId="3" borderId="0" xfId="0" applyFill="1" applyBorder="1"/>
    <xf numFmtId="0" fontId="34" fillId="3" borderId="0" xfId="0" applyFont="1" applyFill="1"/>
    <xf numFmtId="0" fontId="16" fillId="3" borderId="3" xfId="0" applyFont="1" applyFill="1" applyBorder="1"/>
    <xf numFmtId="0" fontId="35" fillId="3" borderId="1" xfId="0" applyFont="1" applyFill="1" applyBorder="1" applyAlignment="1">
      <alignment vertical="center" wrapText="1"/>
    </xf>
    <xf numFmtId="0" fontId="4" fillId="3" borderId="1" xfId="0" applyFont="1" applyFill="1" applyBorder="1" applyAlignment="1">
      <alignment vertical="center" wrapText="1"/>
    </xf>
    <xf numFmtId="0" fontId="2" fillId="3" borderId="0" xfId="0" applyFont="1" applyFill="1" applyAlignment="1">
      <alignment vertical="center" wrapText="1"/>
    </xf>
    <xf numFmtId="0" fontId="36" fillId="3" borderId="0" xfId="0" applyFont="1" applyFill="1" applyBorder="1" applyAlignment="1" applyProtection="1">
      <alignment horizontal="right" vertical="center" wrapText="1"/>
    </xf>
    <xf numFmtId="0" fontId="0" fillId="3" borderId="1" xfId="0" applyFill="1" applyBorder="1"/>
    <xf numFmtId="0" fontId="5" fillId="3" borderId="0" xfId="0" applyFont="1" applyFill="1" applyAlignment="1">
      <alignment vertical="center"/>
    </xf>
    <xf numFmtId="0" fontId="42" fillId="3" borderId="0" xfId="0" applyFont="1" applyFill="1"/>
    <xf numFmtId="0" fontId="8" fillId="3" borderId="0" xfId="0" applyFont="1" applyFill="1" applyAlignment="1">
      <alignment vertical="center" wrapText="1"/>
    </xf>
    <xf numFmtId="0" fontId="43" fillId="3" borderId="0" xfId="0" applyFont="1" applyFill="1" applyBorder="1"/>
    <xf numFmtId="0" fontId="14" fillId="3" borderId="0" xfId="0" applyFont="1" applyFill="1" applyAlignment="1">
      <alignment vertical="center" wrapText="1"/>
    </xf>
    <xf numFmtId="14" fontId="4" fillId="3" borderId="0" xfId="0" applyNumberFormat="1" applyFont="1" applyFill="1" applyAlignment="1">
      <alignment vertical="center" wrapText="1"/>
    </xf>
    <xf numFmtId="0" fontId="11" fillId="3" borderId="0" xfId="0" applyFont="1" applyFill="1" applyAlignment="1">
      <alignment vertical="center"/>
    </xf>
    <xf numFmtId="0" fontId="3" fillId="3" borderId="0" xfId="0" applyFont="1" applyFill="1" applyAlignment="1">
      <alignment vertical="center"/>
    </xf>
    <xf numFmtId="0" fontId="11" fillId="3" borderId="0" xfId="0" applyFont="1" applyFill="1" applyAlignment="1">
      <alignment vertical="center" wrapText="1"/>
    </xf>
    <xf numFmtId="0" fontId="0" fillId="3" borderId="0" xfId="0" applyFill="1" applyAlignment="1"/>
    <xf numFmtId="0" fontId="29" fillId="3" borderId="0" xfId="0" applyFont="1" applyFill="1" applyAlignment="1"/>
    <xf numFmtId="0" fontId="29" fillId="3" borderId="0" xfId="0" applyFont="1" applyFill="1" applyAlignment="1">
      <alignment vertical="center" wrapText="1"/>
    </xf>
    <xf numFmtId="0" fontId="29" fillId="3" borderId="0" xfId="0" applyFont="1" applyFill="1" applyBorder="1" applyAlignment="1">
      <alignment vertical="center" wrapText="1"/>
    </xf>
    <xf numFmtId="0" fontId="7" fillId="3" borderId="0" xfId="0" applyFont="1" applyFill="1"/>
    <xf numFmtId="0" fontId="28" fillId="3" borderId="0" xfId="0" applyFont="1" applyFill="1" applyBorder="1" applyAlignment="1">
      <alignment vertical="center" wrapText="1"/>
    </xf>
    <xf numFmtId="0" fontId="28" fillId="3" borderId="0" xfId="0" applyFont="1" applyFill="1" applyBorder="1" applyAlignment="1" applyProtection="1">
      <alignment vertical="center"/>
      <protection locked="0"/>
    </xf>
    <xf numFmtId="0" fontId="27" fillId="3" borderId="0" xfId="0" applyFont="1" applyFill="1" applyAlignment="1">
      <alignment vertical="center" wrapText="1"/>
    </xf>
    <xf numFmtId="0" fontId="21" fillId="3" borderId="0" xfId="0" applyFont="1" applyFill="1" applyBorder="1" applyAlignment="1" applyProtection="1">
      <alignment horizontal="center" vertical="center" wrapText="1"/>
    </xf>
    <xf numFmtId="0" fontId="18" fillId="5" borderId="25" xfId="5" applyBorder="1" applyAlignment="1">
      <alignment horizontal="center" vertical="center" wrapText="1"/>
      <protection locked="0"/>
    </xf>
    <xf numFmtId="0" fontId="21" fillId="3" borderId="2" xfId="0" applyFont="1" applyFill="1" applyBorder="1" applyAlignment="1" applyProtection="1">
      <alignment horizontal="center" vertical="center" wrapText="1"/>
    </xf>
    <xf numFmtId="0" fontId="18" fillId="5" borderId="1" xfId="0" applyFont="1" applyFill="1" applyBorder="1" applyAlignment="1" applyProtection="1">
      <alignment horizontal="left" vertical="center" wrapText="1" shrinkToFit="1"/>
    </xf>
    <xf numFmtId="0" fontId="18" fillId="5" borderId="2" xfId="0" applyFont="1" applyFill="1" applyBorder="1" applyAlignment="1" applyProtection="1">
      <alignment horizontal="left" vertical="center" wrapText="1" shrinkToFit="1"/>
    </xf>
    <xf numFmtId="0" fontId="17" fillId="3" borderId="0" xfId="0" applyFont="1" applyFill="1" applyBorder="1" applyProtection="1">
      <protection locked="0"/>
    </xf>
    <xf numFmtId="0" fontId="17" fillId="3" borderId="0" xfId="0" applyFont="1" applyFill="1" applyProtection="1">
      <protection locked="0"/>
    </xf>
    <xf numFmtId="0" fontId="44" fillId="3" borderId="0" xfId="5" applyFont="1" applyFill="1" applyBorder="1">
      <alignment horizontal="left" vertical="top" wrapText="1"/>
      <protection locked="0"/>
    </xf>
    <xf numFmtId="0" fontId="18" fillId="5" borderId="26" xfId="5" applyBorder="1">
      <alignment horizontal="left" vertical="top" wrapText="1"/>
      <protection locked="0"/>
    </xf>
    <xf numFmtId="0" fontId="20" fillId="3" borderId="1" xfId="0" applyFont="1" applyFill="1" applyBorder="1" applyAlignment="1" applyProtection="1">
      <alignment vertical="center" wrapText="1"/>
      <protection locked="0"/>
    </xf>
    <xf numFmtId="0" fontId="40" fillId="3" borderId="21" xfId="3" applyFill="1" applyBorder="1" applyAlignment="1">
      <alignment vertical="center" wrapText="1"/>
    </xf>
    <xf numFmtId="0" fontId="45" fillId="3" borderId="0" xfId="0" applyFont="1" applyFill="1"/>
    <xf numFmtId="0" fontId="18" fillId="5" borderId="28" xfId="5" applyBorder="1">
      <alignment horizontal="left" vertical="top" wrapText="1"/>
      <protection locked="0"/>
    </xf>
    <xf numFmtId="0" fontId="18" fillId="5" borderId="29" xfId="5" applyBorder="1">
      <alignment horizontal="left" vertical="top" wrapText="1"/>
      <protection locked="0"/>
    </xf>
    <xf numFmtId="0" fontId="18" fillId="5" borderId="30" xfId="5" applyBorder="1">
      <alignment horizontal="left" vertical="top" wrapText="1"/>
      <protection locked="0"/>
    </xf>
    <xf numFmtId="0" fontId="18" fillId="5" borderId="31" xfId="5" applyBorder="1">
      <alignment horizontal="left" vertical="top" wrapText="1"/>
      <protection locked="0"/>
    </xf>
    <xf numFmtId="0" fontId="18" fillId="5" borderId="32" xfId="5" applyBorder="1">
      <alignment horizontal="left" vertical="top" wrapText="1"/>
      <protection locked="0"/>
    </xf>
    <xf numFmtId="0" fontId="18" fillId="5" borderId="33" xfId="5" applyBorder="1">
      <alignment horizontal="left" vertical="top" wrapText="1"/>
      <protection locked="0"/>
    </xf>
    <xf numFmtId="0" fontId="35" fillId="3" borderId="1" xfId="0" applyFont="1" applyFill="1" applyBorder="1" applyAlignment="1" applyProtection="1">
      <alignment wrapText="1"/>
    </xf>
    <xf numFmtId="0" fontId="18" fillId="3" borderId="27" xfId="5" applyFill="1" applyBorder="1">
      <alignment horizontal="left" vertical="top" wrapText="1"/>
      <protection locked="0"/>
    </xf>
    <xf numFmtId="0" fontId="18" fillId="3" borderId="0" xfId="5" applyFill="1" applyBorder="1" applyAlignment="1">
      <alignment horizontal="center" vertical="center" wrapText="1"/>
      <protection locked="0"/>
    </xf>
    <xf numFmtId="0" fontId="15" fillId="3" borderId="1" xfId="0" applyFont="1" applyFill="1" applyBorder="1" applyAlignment="1" applyProtection="1">
      <alignment horizontal="center" wrapText="1"/>
    </xf>
    <xf numFmtId="0" fontId="14" fillId="3" borderId="24" xfId="0" applyFont="1" applyFill="1" applyBorder="1" applyAlignment="1">
      <alignment vertical="center" wrapText="1"/>
    </xf>
    <xf numFmtId="0" fontId="48" fillId="0" borderId="17" xfId="0" applyFont="1" applyBorder="1" applyAlignment="1" applyProtection="1">
      <alignment vertical="center" wrapText="1"/>
      <protection locked="0"/>
    </xf>
    <xf numFmtId="0" fontId="48" fillId="0" borderId="17" xfId="0" applyFont="1" applyBorder="1" applyAlignment="1" applyProtection="1">
      <alignment wrapText="1"/>
      <protection locked="0"/>
    </xf>
    <xf numFmtId="0" fontId="18" fillId="5" borderId="34" xfId="0" applyFont="1" applyFill="1" applyBorder="1" applyAlignment="1" applyProtection="1">
      <alignment horizontal="left" vertical="center" wrapText="1" shrinkToFit="1"/>
    </xf>
    <xf numFmtId="0" fontId="17" fillId="3" borderId="35" xfId="0" applyFont="1" applyFill="1" applyBorder="1" applyProtection="1">
      <protection locked="0"/>
    </xf>
    <xf numFmtId="0" fontId="40" fillId="3" borderId="20" xfId="3" applyFill="1" applyAlignment="1">
      <alignment horizontal="right" vertical="center" wrapText="1"/>
    </xf>
    <xf numFmtId="0" fontId="49" fillId="3" borderId="20" xfId="3" applyFont="1" applyFill="1" applyAlignment="1">
      <alignment horizontal="left" vertical="center" wrapText="1"/>
    </xf>
    <xf numFmtId="0" fontId="49" fillId="0" borderId="20" xfId="3" applyFont="1" applyAlignment="1">
      <alignment vertical="center" wrapText="1"/>
    </xf>
    <xf numFmtId="0" fontId="18" fillId="3" borderId="23" xfId="5" applyFill="1" applyBorder="1">
      <alignment horizontal="left" vertical="top" wrapText="1"/>
      <protection locked="0"/>
    </xf>
    <xf numFmtId="0" fontId="18" fillId="5" borderId="22" xfId="5" applyBorder="1" applyAlignment="1">
      <alignment horizontal="center" vertical="center" wrapText="1"/>
      <protection locked="0"/>
    </xf>
    <xf numFmtId="0" fontId="18" fillId="5" borderId="35" xfId="0" applyFont="1" applyFill="1" applyBorder="1" applyAlignment="1" applyProtection="1">
      <alignment horizontal="left" vertical="center" wrapText="1" shrinkToFit="1"/>
    </xf>
    <xf numFmtId="0" fontId="16" fillId="3" borderId="0" xfId="0" applyFont="1" applyFill="1" applyBorder="1" applyProtection="1">
      <protection locked="0"/>
    </xf>
    <xf numFmtId="0" fontId="15" fillId="3" borderId="36" xfId="0" applyFont="1" applyFill="1" applyBorder="1" applyAlignment="1" applyProtection="1">
      <alignment vertical="center" wrapText="1"/>
    </xf>
    <xf numFmtId="0" fontId="18" fillId="5" borderId="27" xfId="5" applyBorder="1" applyAlignment="1">
      <alignment horizontal="center" vertical="center" wrapText="1"/>
      <protection locked="0"/>
    </xf>
    <xf numFmtId="0" fontId="21" fillId="3" borderId="37" xfId="0" applyFont="1" applyFill="1" applyBorder="1" applyAlignment="1" applyProtection="1">
      <alignment horizontal="center" vertical="center" wrapText="1"/>
    </xf>
    <xf numFmtId="0" fontId="0" fillId="3" borderId="0" xfId="0" applyFont="1" applyFill="1" applyBorder="1" applyProtection="1"/>
    <xf numFmtId="0" fontId="0" fillId="3" borderId="36" xfId="0" applyFont="1" applyFill="1" applyBorder="1" applyProtection="1"/>
    <xf numFmtId="0" fontId="0" fillId="3" borderId="36" xfId="0" applyFont="1" applyFill="1" applyBorder="1" applyProtection="1">
      <protection locked="0"/>
    </xf>
    <xf numFmtId="0" fontId="48" fillId="0" borderId="41" xfId="0" applyFont="1" applyBorder="1" applyAlignment="1" applyProtection="1">
      <alignment vertical="center" wrapText="1"/>
      <protection locked="0"/>
    </xf>
    <xf numFmtId="0" fontId="50" fillId="3" borderId="2" xfId="0" applyFont="1" applyFill="1" applyBorder="1" applyAlignment="1" applyProtection="1">
      <alignment vertical="center" wrapText="1"/>
    </xf>
    <xf numFmtId="0" fontId="50" fillId="3" borderId="3" xfId="0" applyFont="1" applyFill="1" applyBorder="1" applyAlignment="1" applyProtection="1">
      <alignment horizontal="right" vertical="center" wrapText="1"/>
    </xf>
    <xf numFmtId="0" fontId="11" fillId="3" borderId="0" xfId="0" applyFont="1" applyFill="1" applyAlignment="1"/>
    <xf numFmtId="0" fontId="18" fillId="5" borderId="27" xfId="0" applyFont="1" applyFill="1" applyBorder="1" applyAlignment="1" applyProtection="1">
      <alignment horizontal="left" vertical="center" wrapText="1" shrinkToFit="1"/>
    </xf>
    <xf numFmtId="0" fontId="40" fillId="3" borderId="20" xfId="3" applyFill="1" applyAlignment="1">
      <alignment vertical="center"/>
    </xf>
    <xf numFmtId="0" fontId="40" fillId="3" borderId="20" xfId="3" applyFill="1" applyAlignment="1">
      <alignment horizontal="right" vertical="center"/>
    </xf>
    <xf numFmtId="0" fontId="30" fillId="3" borderId="0" xfId="0" applyFont="1" applyFill="1" applyBorder="1" applyAlignment="1" applyProtection="1">
      <alignment horizontal="center" vertical="center"/>
      <protection locked="0"/>
    </xf>
    <xf numFmtId="0" fontId="43" fillId="0" borderId="0" xfId="0" applyFont="1"/>
    <xf numFmtId="0" fontId="18" fillId="5" borderId="19" xfId="5" applyAlignment="1" applyProtection="1">
      <alignment horizontal="center" vertical="center" wrapText="1"/>
    </xf>
    <xf numFmtId="0" fontId="45" fillId="0" borderId="0" xfId="0" applyFont="1"/>
    <xf numFmtId="0" fontId="0" fillId="3" borderId="0" xfId="0" applyFill="1" applyAlignment="1">
      <alignment horizontal="center"/>
    </xf>
    <xf numFmtId="0" fontId="23" fillId="0" borderId="0" xfId="0" applyFont="1" applyAlignment="1">
      <alignment vertical="center"/>
    </xf>
    <xf numFmtId="0" fontId="56" fillId="8" borderId="0" xfId="0" applyFont="1" applyFill="1"/>
    <xf numFmtId="0" fontId="57" fillId="8" borderId="0" xfId="0" applyFont="1" applyFill="1" applyBorder="1" applyAlignment="1">
      <alignment vertical="center" wrapText="1"/>
    </xf>
    <xf numFmtId="0" fontId="44" fillId="8" borderId="0" xfId="0" applyFont="1" applyFill="1" applyBorder="1"/>
    <xf numFmtId="0" fontId="58" fillId="8" borderId="0" xfId="0" applyFont="1" applyFill="1"/>
    <xf numFmtId="0" fontId="44" fillId="8" borderId="0" xfId="0" applyFont="1" applyFill="1"/>
    <xf numFmtId="0" fontId="44" fillId="8" borderId="0" xfId="0" applyFont="1" applyFill="1" applyAlignment="1"/>
    <xf numFmtId="0" fontId="59" fillId="8" borderId="0" xfId="0" applyFont="1" applyFill="1" applyAlignment="1">
      <alignment vertical="center"/>
    </xf>
    <xf numFmtId="0" fontId="18" fillId="3" borderId="26" xfId="5" applyFill="1" applyBorder="1">
      <alignment horizontal="left" vertical="top" wrapText="1"/>
      <protection locked="0"/>
    </xf>
    <xf numFmtId="0" fontId="40" fillId="3" borderId="21" xfId="3" applyFill="1" applyBorder="1" applyAlignment="1">
      <alignment vertical="center"/>
    </xf>
    <xf numFmtId="0" fontId="4" fillId="3" borderId="0" xfId="0" applyFont="1" applyFill="1" applyBorder="1" applyAlignment="1">
      <alignment vertical="center" wrapText="1"/>
    </xf>
    <xf numFmtId="0" fontId="4" fillId="3" borderId="44" xfId="0" applyFont="1" applyFill="1" applyBorder="1" applyAlignment="1">
      <alignment vertical="center" wrapText="1"/>
    </xf>
    <xf numFmtId="0" fontId="1" fillId="5" borderId="46" xfId="5" applyFont="1" applyBorder="1" applyAlignment="1">
      <alignment horizontal="center" vertical="center" wrapText="1"/>
      <protection locked="0"/>
    </xf>
    <xf numFmtId="0" fontId="40" fillId="3" borderId="24" xfId="3" applyFill="1" applyBorder="1" applyAlignment="1">
      <alignment vertical="center" wrapText="1"/>
    </xf>
    <xf numFmtId="0" fontId="40" fillId="3" borderId="0" xfId="3" applyFill="1" applyBorder="1" applyAlignment="1">
      <alignment vertical="center" wrapText="1"/>
    </xf>
    <xf numFmtId="0" fontId="7" fillId="3" borderId="0" xfId="0" applyFont="1" applyFill="1" applyBorder="1"/>
    <xf numFmtId="0" fontId="9" fillId="0" borderId="0" xfId="0" applyFont="1" applyAlignment="1" applyProtection="1">
      <alignment wrapText="1"/>
    </xf>
    <xf numFmtId="0" fontId="18" fillId="5" borderId="19" xfId="5">
      <alignment horizontal="left" vertical="top" wrapText="1"/>
      <protection locked="0"/>
    </xf>
    <xf numFmtId="0" fontId="18" fillId="5" borderId="27" xfId="5" applyBorder="1">
      <alignment horizontal="left" vertical="top" wrapText="1"/>
      <protection locked="0"/>
    </xf>
    <xf numFmtId="0" fontId="18" fillId="5" borderId="23" xfId="5" applyBorder="1">
      <alignment horizontal="left" vertical="top" wrapText="1"/>
      <protection locked="0"/>
    </xf>
    <xf numFmtId="0" fontId="18" fillId="3" borderId="1" xfId="5" applyFill="1" applyBorder="1">
      <alignment horizontal="left" vertical="top" wrapText="1"/>
      <protection locked="0"/>
    </xf>
    <xf numFmtId="0" fontId="18" fillId="5" borderId="48" xfId="5" applyBorder="1">
      <alignment horizontal="left" vertical="top" wrapText="1"/>
      <protection locked="0"/>
    </xf>
    <xf numFmtId="0" fontId="5" fillId="3" borderId="0" xfId="0" applyFont="1" applyFill="1" applyBorder="1" applyAlignment="1" applyProtection="1">
      <alignment horizontal="left" vertical="center"/>
      <protection locked="0"/>
    </xf>
    <xf numFmtId="0" fontId="38" fillId="3" borderId="0" xfId="0" applyFont="1" applyFill="1" applyAlignment="1">
      <alignment horizontal="left" vertical="center" wrapText="1"/>
    </xf>
    <xf numFmtId="0" fontId="60" fillId="3" borderId="0" xfId="0" applyFont="1" applyFill="1" applyAlignment="1" applyProtection="1">
      <alignment horizontal="center" vertical="center"/>
    </xf>
    <xf numFmtId="0" fontId="62" fillId="3" borderId="0" xfId="0" applyFont="1" applyFill="1" applyAlignment="1" applyProtection="1">
      <alignment wrapText="1"/>
    </xf>
    <xf numFmtId="0" fontId="17" fillId="3" borderId="0" xfId="0" applyFont="1" applyFill="1" applyProtection="1"/>
    <xf numFmtId="0" fontId="17" fillId="3" borderId="0" xfId="0" applyFont="1" applyFill="1"/>
    <xf numFmtId="0" fontId="59" fillId="3" borderId="0" xfId="0" applyFont="1" applyFill="1" applyAlignment="1">
      <alignment vertical="center" wrapText="1"/>
    </xf>
    <xf numFmtId="0" fontId="57" fillId="3" borderId="0" xfId="0" applyFont="1" applyFill="1" applyAlignment="1">
      <alignment vertical="center" wrapText="1"/>
    </xf>
    <xf numFmtId="0" fontId="57" fillId="3" borderId="0" xfId="0" applyFont="1" applyFill="1" applyBorder="1" applyAlignment="1">
      <alignment vertical="center" wrapText="1"/>
    </xf>
    <xf numFmtId="0" fontId="17" fillId="3" borderId="0" xfId="0" applyFont="1" applyFill="1" applyAlignment="1" applyProtection="1">
      <alignment vertical="center"/>
    </xf>
    <xf numFmtId="0" fontId="4" fillId="3" borderId="0" xfId="0" applyFont="1" applyFill="1" applyAlignment="1" applyProtection="1">
      <alignment vertical="center" wrapText="1"/>
    </xf>
    <xf numFmtId="0" fontId="0" fillId="3" borderId="0" xfId="0" applyFill="1" applyAlignment="1" applyProtection="1"/>
    <xf numFmtId="0" fontId="27" fillId="3" borderId="0" xfId="0" applyFont="1" applyFill="1" applyAlignment="1" applyProtection="1">
      <alignment vertical="center" wrapText="1"/>
    </xf>
    <xf numFmtId="0" fontId="0" fillId="3" borderId="0" xfId="0" applyFill="1" applyBorder="1" applyProtection="1"/>
    <xf numFmtId="0" fontId="44" fillId="3" borderId="0" xfId="5" applyFont="1" applyFill="1" applyBorder="1" applyProtection="1">
      <alignment horizontal="left" vertical="top" wrapText="1"/>
    </xf>
    <xf numFmtId="0" fontId="0" fillId="0" borderId="0" xfId="0" applyBorder="1" applyAlignment="1">
      <alignment horizontal="right"/>
    </xf>
    <xf numFmtId="0" fontId="0" fillId="0" borderId="0" xfId="0" applyFill="1" applyBorder="1"/>
    <xf numFmtId="0" fontId="0" fillId="0" borderId="0" xfId="0" applyBorder="1"/>
    <xf numFmtId="0" fontId="0" fillId="3" borderId="0" xfId="0" applyFill="1" applyBorder="1" applyAlignment="1">
      <alignment horizontal="right"/>
    </xf>
    <xf numFmtId="0" fontId="0" fillId="0" borderId="0" xfId="0" applyFill="1" applyBorder="1" applyAlignment="1">
      <alignment horizontal="center"/>
    </xf>
    <xf numFmtId="0" fontId="60" fillId="3" borderId="0" xfId="0" applyFont="1" applyFill="1" applyAlignment="1" applyProtection="1">
      <alignment horizontal="center"/>
    </xf>
    <xf numFmtId="0" fontId="18" fillId="5" borderId="46" xfId="5" applyBorder="1" applyAlignment="1" applyProtection="1">
      <alignment horizontal="left" vertical="center" wrapText="1"/>
    </xf>
    <xf numFmtId="0" fontId="18" fillId="5" borderId="26" xfId="5" applyBorder="1" applyAlignment="1" applyProtection="1">
      <alignment horizontal="center" vertical="center" wrapText="1"/>
    </xf>
    <xf numFmtId="0" fontId="18" fillId="5" borderId="19" xfId="5" applyProtection="1">
      <alignment horizontal="left" vertical="top" wrapText="1"/>
      <protection locked="0"/>
    </xf>
    <xf numFmtId="0" fontId="18" fillId="5" borderId="27" xfId="5" applyBorder="1" applyProtection="1">
      <alignment horizontal="left" vertical="top" wrapText="1"/>
      <protection locked="0"/>
    </xf>
    <xf numFmtId="0" fontId="18" fillId="5" borderId="19" xfId="5" applyAlignment="1" applyProtection="1">
      <alignment horizontal="center" vertical="center" wrapText="1"/>
      <protection locked="0"/>
    </xf>
    <xf numFmtId="0" fontId="0" fillId="3" borderId="0" xfId="0" applyFill="1" applyAlignment="1" applyProtection="1">
      <alignment horizontal="center"/>
    </xf>
    <xf numFmtId="0" fontId="43" fillId="3" borderId="0" xfId="0" applyFont="1" applyFill="1" applyProtection="1"/>
    <xf numFmtId="0" fontId="48" fillId="0" borderId="17" xfId="0" applyFont="1" applyBorder="1" applyAlignment="1" applyProtection="1">
      <alignment vertical="center" wrapText="1"/>
    </xf>
    <xf numFmtId="0" fontId="40" fillId="3" borderId="20" xfId="3" applyFill="1" applyAlignment="1" applyProtection="1">
      <alignment vertical="center" wrapText="1"/>
    </xf>
    <xf numFmtId="0" fontId="40" fillId="0" borderId="20" xfId="3" applyFill="1" applyAlignment="1" applyProtection="1">
      <alignment horizontal="left" vertical="center" wrapText="1"/>
    </xf>
    <xf numFmtId="0" fontId="16" fillId="3" borderId="0" xfId="0" applyFont="1" applyFill="1" applyProtection="1"/>
    <xf numFmtId="0" fontId="40" fillId="3" borderId="24" xfId="3" applyFill="1" applyBorder="1" applyAlignment="1" applyProtection="1"/>
    <xf numFmtId="0" fontId="40" fillId="0" borderId="20" xfId="3" applyAlignment="1" applyProtection="1">
      <alignment vertical="center" wrapText="1"/>
    </xf>
    <xf numFmtId="0" fontId="40" fillId="3" borderId="20" xfId="3" applyFill="1" applyAlignment="1" applyProtection="1">
      <alignment horizontal="left" vertical="center" wrapText="1"/>
    </xf>
    <xf numFmtId="0" fontId="40" fillId="3" borderId="21" xfId="3" applyFill="1" applyBorder="1" applyAlignment="1" applyProtection="1">
      <alignment vertical="center" wrapText="1"/>
    </xf>
    <xf numFmtId="0" fontId="40" fillId="0" borderId="20" xfId="3" applyFill="1" applyAlignment="1" applyProtection="1">
      <alignment vertical="center" wrapText="1"/>
    </xf>
    <xf numFmtId="0" fontId="16" fillId="3" borderId="0" xfId="0" applyFont="1" applyFill="1" applyBorder="1" applyProtection="1"/>
    <xf numFmtId="0" fontId="18" fillId="5" borderId="27" xfId="5" applyBorder="1" applyAlignment="1" applyProtection="1">
      <alignment horizontal="center" vertical="center" wrapText="1"/>
      <protection locked="0"/>
    </xf>
    <xf numFmtId="0" fontId="18" fillId="5" borderId="23" xfId="5" applyBorder="1" applyAlignment="1" applyProtection="1">
      <alignment horizontal="center" vertical="center" wrapText="1"/>
      <protection locked="0"/>
    </xf>
    <xf numFmtId="0" fontId="18" fillId="5" borderId="26" xfId="5" applyBorder="1" applyProtection="1">
      <alignment horizontal="left" vertical="top" wrapText="1"/>
      <protection locked="0"/>
    </xf>
    <xf numFmtId="0" fontId="0" fillId="3" borderId="36" xfId="0" applyFill="1" applyBorder="1" applyProtection="1"/>
    <xf numFmtId="0" fontId="18" fillId="5" borderId="23" xfId="5" applyBorder="1" applyProtection="1">
      <alignment horizontal="left" vertical="top" wrapText="1"/>
      <protection locked="0"/>
    </xf>
    <xf numFmtId="0" fontId="48" fillId="0" borderId="41" xfId="0" applyFont="1" applyBorder="1" applyAlignment="1" applyProtection="1">
      <alignment vertical="center" wrapText="1"/>
    </xf>
    <xf numFmtId="0" fontId="4" fillId="3" borderId="1" xfId="0" applyFont="1" applyFill="1" applyBorder="1" applyAlignment="1" applyProtection="1">
      <alignment horizontal="right" vertical="center" wrapText="1"/>
    </xf>
    <xf numFmtId="0" fontId="2" fillId="3" borderId="0" xfId="0" applyFont="1" applyFill="1" applyAlignment="1" applyProtection="1">
      <alignment vertical="center" wrapText="1"/>
    </xf>
    <xf numFmtId="0" fontId="34" fillId="3" borderId="0" xfId="0" applyFont="1" applyFill="1" applyProtection="1"/>
    <xf numFmtId="0" fontId="18" fillId="3" borderId="0" xfId="5" applyFill="1" applyBorder="1" applyProtection="1">
      <alignment horizontal="left" vertical="top" wrapText="1"/>
    </xf>
    <xf numFmtId="0" fontId="14" fillId="3" borderId="24" xfId="0" applyFont="1" applyFill="1" applyBorder="1" applyAlignment="1" applyProtection="1">
      <alignment vertical="center" wrapText="1"/>
    </xf>
    <xf numFmtId="0" fontId="18" fillId="3" borderId="1" xfId="5" applyFill="1" applyBorder="1" applyProtection="1">
      <alignment horizontal="left" vertical="top" wrapText="1"/>
    </xf>
    <xf numFmtId="0" fontId="16" fillId="3" borderId="3" xfId="0" applyFont="1" applyFill="1" applyBorder="1" applyProtection="1"/>
    <xf numFmtId="0" fontId="0" fillId="3" borderId="3" xfId="0" applyFill="1" applyBorder="1" applyProtection="1"/>
    <xf numFmtId="0" fontId="35" fillId="3" borderId="1" xfId="0" applyFont="1" applyFill="1" applyBorder="1" applyAlignment="1" applyProtection="1">
      <alignment vertical="center" wrapText="1"/>
    </xf>
    <xf numFmtId="0" fontId="4" fillId="3" borderId="1" xfId="0" applyFont="1" applyFill="1" applyBorder="1" applyAlignment="1" applyProtection="1">
      <alignment vertical="center" wrapText="1"/>
    </xf>
    <xf numFmtId="0" fontId="49" fillId="0" borderId="20" xfId="3" applyFont="1" applyAlignment="1" applyProtection="1">
      <alignment vertical="center" wrapText="1"/>
    </xf>
    <xf numFmtId="0" fontId="14" fillId="3" borderId="1" xfId="0" applyFont="1" applyFill="1" applyBorder="1" applyAlignment="1" applyProtection="1">
      <alignment vertical="center" wrapText="1"/>
    </xf>
    <xf numFmtId="0" fontId="49" fillId="3" borderId="20" xfId="3" applyFont="1" applyFill="1" applyAlignment="1" applyProtection="1">
      <alignment horizontal="left" vertical="center" wrapText="1"/>
    </xf>
    <xf numFmtId="0" fontId="18" fillId="3" borderId="27" xfId="5" applyFill="1" applyBorder="1" applyProtection="1">
      <alignment horizontal="left" vertical="top" wrapText="1"/>
    </xf>
    <xf numFmtId="0" fontId="18" fillId="3" borderId="23" xfId="5" applyFill="1" applyBorder="1" applyProtection="1">
      <alignment horizontal="left" vertical="top" wrapText="1"/>
    </xf>
    <xf numFmtId="0" fontId="40" fillId="3" borderId="20" xfId="3" applyFill="1" applyAlignment="1" applyProtection="1">
      <alignment horizontal="right" vertical="center" wrapText="1"/>
    </xf>
    <xf numFmtId="0" fontId="18" fillId="3" borderId="0" xfId="5" applyFill="1" applyBorder="1" applyAlignment="1" applyProtection="1">
      <alignment horizontal="center" vertical="center" wrapText="1"/>
    </xf>
    <xf numFmtId="0" fontId="0" fillId="3" borderId="1" xfId="0" applyFill="1" applyBorder="1" applyProtection="1"/>
    <xf numFmtId="0" fontId="18" fillId="5" borderId="31" xfId="5" applyBorder="1" applyProtection="1">
      <alignment horizontal="left" vertical="top" wrapText="1"/>
      <protection locked="0"/>
    </xf>
    <xf numFmtId="0" fontId="18" fillId="5" borderId="29" xfId="5" applyBorder="1" applyProtection="1">
      <alignment horizontal="left" vertical="top" wrapText="1"/>
      <protection locked="0"/>
    </xf>
    <xf numFmtId="0" fontId="18" fillId="5" borderId="32" xfId="5" applyBorder="1" applyProtection="1">
      <alignment horizontal="left" vertical="top" wrapText="1"/>
      <protection locked="0"/>
    </xf>
    <xf numFmtId="0" fontId="18" fillId="5" borderId="28" xfId="5" applyBorder="1" applyProtection="1">
      <alignment horizontal="left" vertical="top" wrapText="1"/>
      <protection locked="0"/>
    </xf>
    <xf numFmtId="0" fontId="18" fillId="5" borderId="33" xfId="5" applyBorder="1" applyProtection="1">
      <alignment horizontal="left" vertical="top" wrapText="1"/>
      <protection locked="0"/>
    </xf>
    <xf numFmtId="0" fontId="18" fillId="5" borderId="48" xfId="5" applyBorder="1" applyProtection="1">
      <alignment horizontal="left" vertical="top" wrapText="1"/>
      <protection locked="0"/>
    </xf>
    <xf numFmtId="0" fontId="18" fillId="5" borderId="30" xfId="5" applyBorder="1" applyProtection="1">
      <alignment horizontal="left" vertical="top" wrapText="1"/>
      <protection locked="0"/>
    </xf>
    <xf numFmtId="0" fontId="18" fillId="5" borderId="22" xfId="5" applyBorder="1" applyAlignment="1" applyProtection="1">
      <alignment horizontal="center" vertical="center" wrapText="1"/>
      <protection locked="0"/>
    </xf>
    <xf numFmtId="0" fontId="18" fillId="5" borderId="25" xfId="5" applyBorder="1" applyAlignment="1" applyProtection="1">
      <alignment horizontal="center" vertical="center" wrapText="1"/>
      <protection locked="0"/>
    </xf>
    <xf numFmtId="0" fontId="18" fillId="5" borderId="1" xfId="0" applyFont="1" applyFill="1" applyBorder="1" applyAlignment="1" applyProtection="1">
      <alignment horizontal="left" vertical="center" wrapText="1" shrinkToFit="1"/>
      <protection locked="0"/>
    </xf>
    <xf numFmtId="0" fontId="18" fillId="5" borderId="2" xfId="0" applyFont="1" applyFill="1" applyBorder="1" applyAlignment="1" applyProtection="1">
      <alignment horizontal="left" vertical="center" wrapText="1" shrinkToFit="1"/>
      <protection locked="0"/>
    </xf>
    <xf numFmtId="0" fontId="18" fillId="5" borderId="26" xfId="5" applyBorder="1" applyAlignment="1" applyProtection="1">
      <alignment horizontal="left" vertical="center" wrapText="1"/>
      <protection locked="0"/>
    </xf>
    <xf numFmtId="0" fontId="44" fillId="3" borderId="0" xfId="5" applyFont="1" applyFill="1" applyBorder="1" applyProtection="1">
      <alignment horizontal="left" vertical="top" wrapText="1"/>
      <protection locked="0"/>
    </xf>
    <xf numFmtId="0" fontId="59" fillId="3" borderId="0" xfId="0" applyFont="1" applyFill="1" applyBorder="1" applyAlignment="1" applyProtection="1">
      <alignment vertical="center" wrapText="1"/>
      <protection locked="0"/>
    </xf>
    <xf numFmtId="0" fontId="48" fillId="0" borderId="5" xfId="0" applyFont="1" applyBorder="1" applyAlignment="1" applyProtection="1">
      <alignment wrapText="1"/>
    </xf>
    <xf numFmtId="0" fontId="51" fillId="3" borderId="7" xfId="0" applyFont="1" applyFill="1" applyBorder="1" applyAlignment="1" applyProtection="1"/>
    <xf numFmtId="0" fontId="52" fillId="3" borderId="0" xfId="0" applyFont="1" applyFill="1" applyBorder="1" applyAlignment="1" applyProtection="1"/>
    <xf numFmtId="0" fontId="11" fillId="3" borderId="44" xfId="0" applyFont="1" applyFill="1" applyBorder="1" applyAlignment="1" applyProtection="1"/>
    <xf numFmtId="0" fontId="5" fillId="3" borderId="44" xfId="0" applyFont="1" applyFill="1" applyBorder="1" applyAlignment="1" applyProtection="1"/>
    <xf numFmtId="0" fontId="0" fillId="3" borderId="44" xfId="0" applyFill="1" applyBorder="1" applyAlignment="1" applyProtection="1"/>
    <xf numFmtId="0" fontId="8" fillId="3" borderId="0" xfId="0" applyFont="1" applyFill="1" applyBorder="1" applyAlignment="1" applyProtection="1">
      <alignment wrapText="1"/>
    </xf>
    <xf numFmtId="0" fontId="40" fillId="3" borderId="21" xfId="3" applyFill="1" applyBorder="1" applyAlignment="1" applyProtection="1">
      <alignment horizontal="left" wrapText="1"/>
    </xf>
    <xf numFmtId="0" fontId="40" fillId="3" borderId="20" xfId="3" applyFill="1" applyAlignment="1" applyProtection="1">
      <alignment wrapText="1"/>
    </xf>
    <xf numFmtId="0" fontId="40" fillId="3" borderId="24" xfId="3" applyFill="1" applyBorder="1" applyAlignment="1" applyProtection="1">
      <alignment wrapText="1"/>
    </xf>
    <xf numFmtId="0" fontId="40" fillId="3" borderId="21" xfId="3" applyFill="1" applyBorder="1" applyAlignment="1" applyProtection="1">
      <alignment wrapText="1"/>
    </xf>
    <xf numFmtId="0" fontId="11" fillId="3" borderId="27" xfId="0" applyFont="1" applyFill="1" applyBorder="1" applyAlignment="1" applyProtection="1"/>
    <xf numFmtId="0" fontId="5" fillId="3" borderId="0" xfId="0" applyFont="1" applyFill="1" applyAlignment="1" applyProtection="1"/>
    <xf numFmtId="0" fontId="18" fillId="3" borderId="19" xfId="5" applyFill="1" applyAlignment="1" applyProtection="1">
      <alignment horizontal="left" wrapText="1"/>
    </xf>
    <xf numFmtId="0" fontId="40" fillId="3" borderId="43" xfId="3" applyFill="1" applyBorder="1" applyAlignment="1" applyProtection="1">
      <alignment wrapText="1"/>
    </xf>
    <xf numFmtId="0" fontId="18" fillId="5" borderId="27" xfId="5" applyBorder="1" applyAlignment="1" applyProtection="1">
      <alignment horizontal="left" wrapText="1"/>
    </xf>
    <xf numFmtId="0" fontId="14" fillId="3" borderId="24" xfId="0" applyFont="1" applyFill="1" applyBorder="1" applyAlignment="1" applyProtection="1">
      <alignment wrapText="1"/>
    </xf>
    <xf numFmtId="0" fontId="18" fillId="5" borderId="24" xfId="5" applyBorder="1" applyAlignment="1" applyProtection="1">
      <alignment horizontal="left" wrapText="1"/>
    </xf>
    <xf numFmtId="0" fontId="40" fillId="3" borderId="35" xfId="3" applyFill="1" applyBorder="1" applyAlignment="1" applyProtection="1">
      <alignment wrapText="1"/>
    </xf>
    <xf numFmtId="0" fontId="4" fillId="3" borderId="0" xfId="0" applyFont="1" applyFill="1" applyAlignment="1" applyProtection="1">
      <alignment wrapText="1"/>
    </xf>
    <xf numFmtId="0" fontId="27" fillId="3" borderId="0" xfId="0" applyFont="1" applyFill="1" applyAlignment="1" applyProtection="1">
      <alignment wrapText="1"/>
    </xf>
    <xf numFmtId="14" fontId="18" fillId="5" borderId="27" xfId="5" applyNumberFormat="1" applyBorder="1" applyAlignment="1" applyProtection="1">
      <alignment horizontal="left" wrapText="1"/>
      <protection locked="0"/>
    </xf>
    <xf numFmtId="0" fontId="18" fillId="5" borderId="19" xfId="5" applyAlignment="1" applyProtection="1">
      <alignment horizontal="left" wrapText="1"/>
      <protection locked="0"/>
    </xf>
    <xf numFmtId="14" fontId="18" fillId="5" borderId="27" xfId="5" applyNumberFormat="1" applyBorder="1" applyProtection="1">
      <alignment horizontal="left" vertical="top" wrapText="1"/>
      <protection locked="0"/>
    </xf>
    <xf numFmtId="14" fontId="18" fillId="5" borderId="24" xfId="5" applyNumberFormat="1" applyBorder="1" applyProtection="1">
      <alignment horizontal="left" vertical="top" wrapText="1"/>
      <protection locked="0"/>
    </xf>
    <xf numFmtId="0" fontId="18" fillId="5" borderId="27" xfId="5" applyBorder="1" applyAlignment="1" applyProtection="1">
      <alignment horizontal="left" wrapText="1"/>
      <protection locked="0"/>
    </xf>
    <xf numFmtId="0" fontId="18" fillId="5" borderId="24" xfId="5" applyBorder="1" applyAlignment="1" applyProtection="1">
      <alignment horizontal="left" wrapText="1"/>
      <protection locked="0"/>
    </xf>
    <xf numFmtId="0" fontId="45" fillId="3" borderId="0" xfId="0" applyFont="1" applyFill="1" applyProtection="1"/>
    <xf numFmtId="0" fontId="22" fillId="3" borderId="1" xfId="0" applyFont="1" applyFill="1" applyBorder="1" applyAlignment="1" applyProtection="1">
      <alignment wrapText="1"/>
    </xf>
    <xf numFmtId="0" fontId="39" fillId="3" borderId="0" xfId="0" applyFont="1" applyFill="1" applyBorder="1" applyAlignment="1" applyProtection="1">
      <alignment vertical="center" wrapText="1"/>
    </xf>
    <xf numFmtId="0" fontId="54" fillId="3" borderId="0" xfId="0" applyFont="1" applyFill="1" applyBorder="1" applyAlignment="1" applyProtection="1">
      <alignment vertical="center" wrapText="1"/>
    </xf>
    <xf numFmtId="0" fontId="40" fillId="0" borderId="20" xfId="3" applyAlignment="1" applyProtection="1">
      <alignment horizontal="center"/>
    </xf>
    <xf numFmtId="0" fontId="17" fillId="0" borderId="50" xfId="0" applyFont="1" applyBorder="1" applyProtection="1"/>
    <xf numFmtId="0" fontId="43" fillId="3" borderId="0" xfId="0" applyFont="1" applyFill="1" applyBorder="1" applyProtection="1"/>
    <xf numFmtId="0" fontId="55" fillId="3" borderId="0" xfId="5" applyFont="1" applyFill="1" applyBorder="1" applyProtection="1">
      <alignment horizontal="left" vertical="top" wrapText="1"/>
    </xf>
    <xf numFmtId="0" fontId="45" fillId="3" borderId="0" xfId="0" applyFont="1" applyFill="1" applyBorder="1" applyProtection="1"/>
    <xf numFmtId="0" fontId="0" fillId="3" borderId="0" xfId="0" applyFill="1" applyAlignment="1" applyProtection="1">
      <alignment horizontal="center"/>
      <protection locked="0"/>
    </xf>
    <xf numFmtId="0" fontId="18" fillId="5" borderId="19" xfId="5" applyProtection="1">
      <alignment horizontal="left" vertical="top" wrapText="1"/>
      <protection locked="0"/>
    </xf>
    <xf numFmtId="0" fontId="3" fillId="0" borderId="0" xfId="0" applyFont="1" applyAlignment="1" applyProtection="1">
      <alignment horizontal="right" vertical="center" wrapText="1"/>
    </xf>
    <xf numFmtId="0" fontId="5" fillId="0" borderId="0" xfId="0" applyFont="1" applyAlignment="1" applyProtection="1">
      <alignment vertical="center"/>
    </xf>
    <xf numFmtId="0" fontId="0" fillId="0" borderId="0" xfId="0" applyAlignment="1">
      <alignment wrapText="1"/>
    </xf>
    <xf numFmtId="0" fontId="18" fillId="0" borderId="0" xfId="0" applyFont="1"/>
    <xf numFmtId="0" fontId="0" fillId="0" borderId="0" xfId="0" applyAlignment="1">
      <alignment horizontal="center"/>
    </xf>
    <xf numFmtId="0" fontId="36" fillId="0" borderId="52" xfId="0" applyFont="1" applyBorder="1" applyAlignment="1">
      <alignment horizontal="left" wrapText="1"/>
    </xf>
    <xf numFmtId="0" fontId="21" fillId="0" borderId="52" xfId="0" applyFont="1" applyBorder="1" applyAlignment="1">
      <alignment horizontal="left" wrapText="1"/>
    </xf>
    <xf numFmtId="0" fontId="21" fillId="0" borderId="54" xfId="0" applyFont="1" applyBorder="1" applyAlignment="1">
      <alignment horizontal="left" wrapText="1"/>
    </xf>
    <xf numFmtId="165" fontId="21" fillId="0" borderId="56" xfId="0" applyNumberFormat="1" applyFont="1" applyBorder="1" applyAlignment="1">
      <alignment horizontal="right"/>
    </xf>
    <xf numFmtId="165" fontId="21" fillId="0" borderId="57" xfId="0" applyNumberFormat="1" applyFont="1" applyBorder="1" applyAlignment="1">
      <alignment horizontal="right"/>
    </xf>
    <xf numFmtId="0" fontId="21" fillId="0" borderId="58" xfId="0" applyFont="1" applyBorder="1" applyAlignment="1">
      <alignment wrapText="1"/>
    </xf>
    <xf numFmtId="165" fontId="18" fillId="0" borderId="59" xfId="0" applyNumberFormat="1" applyFont="1" applyBorder="1" applyAlignment="1">
      <alignment horizontal="right"/>
    </xf>
    <xf numFmtId="165" fontId="18" fillId="0" borderId="58" xfId="0" applyNumberFormat="1" applyFont="1" applyBorder="1" applyAlignment="1">
      <alignment horizontal="right"/>
    </xf>
    <xf numFmtId="165" fontId="18" fillId="0" borderId="53" xfId="0" applyNumberFormat="1" applyFont="1" applyBorder="1" applyAlignment="1">
      <alignment horizontal="right"/>
    </xf>
    <xf numFmtId="165" fontId="18" fillId="0" borderId="60" xfId="0" applyNumberFormat="1" applyFont="1" applyBorder="1"/>
    <xf numFmtId="0" fontId="21" fillId="0" borderId="53" xfId="0" applyFont="1" applyBorder="1"/>
    <xf numFmtId="165" fontId="16" fillId="0" borderId="61" xfId="0" applyNumberFormat="1" applyFont="1" applyBorder="1"/>
    <xf numFmtId="4" fontId="18" fillId="0" borderId="0" xfId="0" applyNumberFormat="1" applyFont="1" applyBorder="1"/>
    <xf numFmtId="0" fontId="1" fillId="0" borderId="0" xfId="8"/>
    <xf numFmtId="0" fontId="1" fillId="0" borderId="0" xfId="8" applyAlignment="1">
      <alignment horizontal="right"/>
    </xf>
    <xf numFmtId="10" fontId="64" fillId="0" borderId="66" xfId="7" applyNumberFormat="1" applyFill="1" applyBorder="1" applyAlignment="1"/>
    <xf numFmtId="0" fontId="32" fillId="0" borderId="0" xfId="8" applyFont="1" applyBorder="1" applyAlignment="1">
      <alignment horizontal="right"/>
    </xf>
    <xf numFmtId="0" fontId="32" fillId="0" borderId="0" xfId="8" applyFont="1" applyAlignment="1">
      <alignment horizontal="right"/>
    </xf>
    <xf numFmtId="9" fontId="1" fillId="0" borderId="0" xfId="8" applyNumberFormat="1"/>
    <xf numFmtId="10" fontId="15" fillId="0" borderId="77" xfId="8" applyNumberFormat="1" applyFont="1" applyBorder="1" applyAlignment="1"/>
    <xf numFmtId="165" fontId="15" fillId="0" borderId="81" xfId="8" applyNumberFormat="1" applyFont="1" applyFill="1" applyBorder="1" applyAlignment="1"/>
    <xf numFmtId="10" fontId="15" fillId="0" borderId="82" xfId="8" applyNumberFormat="1" applyFont="1" applyBorder="1" applyAlignment="1" applyProtection="1"/>
    <xf numFmtId="10" fontId="15" fillId="0" borderId="84" xfId="8" applyNumberFormat="1" applyFont="1" applyBorder="1" applyAlignment="1"/>
    <xf numFmtId="10" fontId="15" fillId="0" borderId="88" xfId="8" applyNumberFormat="1" applyFont="1" applyBorder="1" applyAlignment="1"/>
    <xf numFmtId="0" fontId="36" fillId="0" borderId="0" xfId="8" applyFont="1" applyBorder="1" applyAlignment="1"/>
    <xf numFmtId="0" fontId="18" fillId="0" borderId="0" xfId="0" applyFont="1" applyFill="1"/>
    <xf numFmtId="0" fontId="21" fillId="0" borderId="55" xfId="0" applyFont="1" applyBorder="1" applyAlignment="1">
      <alignment horizontal="left" wrapText="1"/>
    </xf>
    <xf numFmtId="165" fontId="18" fillId="5" borderId="94" xfId="5" applyNumberFormat="1" applyBorder="1" applyAlignment="1">
      <alignment horizontal="right" wrapText="1"/>
      <protection locked="0"/>
    </xf>
    <xf numFmtId="165" fontId="18" fillId="5" borderId="95" xfId="5" applyNumberFormat="1" applyBorder="1" applyAlignment="1">
      <alignment horizontal="right" wrapText="1"/>
      <protection locked="0"/>
    </xf>
    <xf numFmtId="165" fontId="18" fillId="5" borderId="96" xfId="5" applyNumberFormat="1" applyBorder="1" applyAlignment="1">
      <alignment horizontal="right" wrapText="1"/>
      <protection locked="0"/>
    </xf>
    <xf numFmtId="165" fontId="18" fillId="5" borderId="97" xfId="5" applyNumberFormat="1" applyBorder="1" applyAlignment="1">
      <alignment horizontal="right" wrapText="1"/>
      <protection locked="0"/>
    </xf>
    <xf numFmtId="165" fontId="18" fillId="5" borderId="98" xfId="5" applyNumberFormat="1" applyBorder="1" applyAlignment="1">
      <alignment horizontal="right" wrapText="1"/>
      <protection locked="0"/>
    </xf>
    <xf numFmtId="165" fontId="18" fillId="5" borderId="99" xfId="5" applyNumberFormat="1" applyBorder="1" applyAlignment="1">
      <alignment horizontal="right" wrapText="1"/>
      <protection locked="0"/>
    </xf>
    <xf numFmtId="165" fontId="73" fillId="0" borderId="88" xfId="6" applyNumberFormat="1" applyFont="1" applyFill="1" applyBorder="1" applyAlignment="1" applyProtection="1"/>
    <xf numFmtId="165" fontId="73" fillId="0" borderId="92" xfId="6" applyNumberFormat="1" applyFont="1" applyFill="1" applyBorder="1" applyAlignment="1" applyProtection="1"/>
    <xf numFmtId="165" fontId="15" fillId="5" borderId="102" xfId="8" applyNumberFormat="1" applyFont="1" applyFill="1" applyBorder="1" applyAlignment="1" applyProtection="1">
      <protection locked="0"/>
    </xf>
    <xf numFmtId="165" fontId="15" fillId="5" borderId="103" xfId="8" applyNumberFormat="1" applyFont="1" applyFill="1" applyBorder="1" applyAlignment="1" applyProtection="1">
      <protection locked="0"/>
    </xf>
    <xf numFmtId="165" fontId="15" fillId="5" borderId="104" xfId="8" applyNumberFormat="1" applyFont="1" applyFill="1" applyBorder="1" applyAlignment="1" applyProtection="1">
      <protection locked="0"/>
    </xf>
    <xf numFmtId="165" fontId="15" fillId="0" borderId="78" xfId="8" applyNumberFormat="1" applyFont="1" applyFill="1" applyBorder="1" applyAlignment="1" applyProtection="1"/>
    <xf numFmtId="165" fontId="15" fillId="0" borderId="105" xfId="8" applyNumberFormat="1" applyFont="1" applyFill="1" applyBorder="1" applyAlignment="1"/>
    <xf numFmtId="165" fontId="36" fillId="5" borderId="103" xfId="8" applyNumberFormat="1" applyFont="1" applyFill="1" applyBorder="1" applyAlignment="1" applyProtection="1">
      <protection locked="0"/>
    </xf>
    <xf numFmtId="165" fontId="21" fillId="0" borderId="111" xfId="0" applyNumberFormat="1" applyFont="1" applyBorder="1" applyAlignment="1">
      <alignment horizontal="right"/>
    </xf>
    <xf numFmtId="0" fontId="21" fillId="0" borderId="58" xfId="0" applyFont="1" applyBorder="1"/>
    <xf numFmtId="165" fontId="15" fillId="5" borderId="118" xfId="8" applyNumberFormat="1" applyFont="1" applyFill="1" applyBorder="1" applyAlignment="1" applyProtection="1">
      <protection locked="0"/>
    </xf>
    <xf numFmtId="165" fontId="74" fillId="0" borderId="88" xfId="6" applyNumberFormat="1" applyFont="1" applyFill="1" applyBorder="1" applyAlignment="1" applyProtection="1"/>
    <xf numFmtId="0" fontId="73" fillId="0" borderId="67" xfId="7" applyFont="1" applyFill="1" applyBorder="1" applyAlignment="1">
      <alignment horizontal="left"/>
    </xf>
    <xf numFmtId="0" fontId="73" fillId="0" borderId="68" xfId="7" applyFont="1" applyFill="1" applyBorder="1" applyAlignment="1"/>
    <xf numFmtId="0" fontId="73" fillId="0" borderId="64" xfId="7" applyFont="1" applyFill="1" applyBorder="1" applyAlignment="1"/>
    <xf numFmtId="0" fontId="73" fillId="0" borderId="69" xfId="7" applyFont="1" applyFill="1" applyBorder="1" applyAlignment="1"/>
    <xf numFmtId="0" fontId="73" fillId="0" borderId="0" xfId="7" applyFont="1" applyFill="1" applyBorder="1" applyAlignment="1"/>
    <xf numFmtId="0" fontId="72" fillId="0" borderId="106" xfId="7" applyFont="1" applyFill="1" applyBorder="1" applyAlignment="1">
      <alignment horizontal="right"/>
    </xf>
    <xf numFmtId="0" fontId="72" fillId="0" borderId="63" xfId="7" applyFont="1" applyFill="1" applyBorder="1" applyAlignment="1">
      <alignment horizontal="right"/>
    </xf>
    <xf numFmtId="0" fontId="56" fillId="7" borderId="72" xfId="8" applyFont="1" applyFill="1" applyBorder="1" applyAlignment="1">
      <alignment horizontal="left"/>
    </xf>
    <xf numFmtId="0" fontId="56" fillId="7" borderId="73" xfId="8" applyFont="1" applyFill="1" applyBorder="1" applyAlignment="1"/>
    <xf numFmtId="0" fontId="56" fillId="7" borderId="74" xfId="8" applyFont="1" applyFill="1" applyBorder="1" applyAlignment="1"/>
    <xf numFmtId="0" fontId="56" fillId="7" borderId="0" xfId="8" applyFont="1" applyFill="1" applyBorder="1" applyAlignment="1">
      <alignment horizontal="left"/>
    </xf>
    <xf numFmtId="0" fontId="56" fillId="7" borderId="71" xfId="8" applyFont="1" applyFill="1" applyBorder="1" applyAlignment="1"/>
    <xf numFmtId="0" fontId="1" fillId="0" borderId="0" xfId="8" applyAlignment="1"/>
    <xf numFmtId="0" fontId="1" fillId="0" borderId="0" xfId="8" applyBorder="1" applyAlignment="1"/>
    <xf numFmtId="0" fontId="61" fillId="0" borderId="0" xfId="8" applyFont="1" applyAlignment="1"/>
    <xf numFmtId="0" fontId="32" fillId="0" borderId="0" xfId="8" applyFont="1" applyBorder="1" applyAlignment="1"/>
    <xf numFmtId="9" fontId="1" fillId="0" borderId="0" xfId="8" applyNumberFormat="1" applyBorder="1"/>
    <xf numFmtId="0" fontId="1" fillId="0" borderId="0" xfId="8" applyBorder="1"/>
    <xf numFmtId="0" fontId="72" fillId="0" borderId="121" xfId="7" applyFont="1" applyFill="1" applyBorder="1" applyAlignment="1">
      <alignment horizontal="right"/>
    </xf>
    <xf numFmtId="0" fontId="42" fillId="0" borderId="50" xfId="0" applyFont="1" applyBorder="1" applyProtection="1"/>
    <xf numFmtId="0" fontId="13" fillId="0" borderId="0" xfId="0" applyFont="1" applyFill="1" applyAlignment="1" applyProtection="1">
      <alignment vertical="center" wrapText="1"/>
    </xf>
    <xf numFmtId="0" fontId="76" fillId="3" borderId="0" xfId="0" applyFont="1" applyFill="1" applyProtection="1"/>
    <xf numFmtId="0" fontId="79" fillId="3" borderId="0" xfId="0" applyFont="1" applyFill="1" applyAlignment="1" applyProtection="1">
      <alignment horizontal="center" vertical="center"/>
    </xf>
    <xf numFmtId="0" fontId="80" fillId="3" borderId="0" xfId="0" applyFont="1" applyFill="1" applyBorder="1" applyAlignment="1" applyProtection="1">
      <alignment vertical="center" wrapText="1"/>
    </xf>
    <xf numFmtId="0" fontId="81" fillId="3" borderId="0" xfId="0" applyFont="1" applyFill="1" applyAlignment="1" applyProtection="1">
      <alignment vertical="center"/>
    </xf>
    <xf numFmtId="0" fontId="77" fillId="3" borderId="0" xfId="0" applyFont="1" applyFill="1" applyBorder="1" applyAlignment="1" applyProtection="1">
      <alignment horizontal="left" vertical="center"/>
    </xf>
    <xf numFmtId="0" fontId="83" fillId="0" borderId="17" xfId="0" applyFont="1" applyBorder="1" applyAlignment="1" applyProtection="1">
      <alignment vertical="center" wrapText="1"/>
    </xf>
    <xf numFmtId="0" fontId="83" fillId="0" borderId="41" xfId="0" applyFont="1" applyBorder="1" applyAlignment="1" applyProtection="1">
      <alignment vertical="center" wrapText="1"/>
    </xf>
    <xf numFmtId="0" fontId="84" fillId="3" borderId="1" xfId="0" applyFont="1" applyFill="1" applyBorder="1" applyAlignment="1" applyProtection="1">
      <alignment horizontal="right" vertical="center" wrapText="1"/>
    </xf>
    <xf numFmtId="0" fontId="85" fillId="3" borderId="0" xfId="0" applyFont="1" applyFill="1" applyProtection="1"/>
    <xf numFmtId="0" fontId="86" fillId="3" borderId="20" xfId="3" applyFont="1" applyFill="1" applyAlignment="1" applyProtection="1">
      <alignment vertical="center" wrapText="1"/>
    </xf>
    <xf numFmtId="0" fontId="86" fillId="0" borderId="20" xfId="3" applyFont="1" applyAlignment="1" applyProtection="1">
      <alignment vertical="center" wrapText="1"/>
    </xf>
    <xf numFmtId="0" fontId="87" fillId="5" borderId="19" xfId="5" applyFont="1" applyProtection="1">
      <alignment horizontal="left" vertical="top" wrapText="1"/>
      <protection locked="0"/>
    </xf>
    <xf numFmtId="0" fontId="88" fillId="3" borderId="0" xfId="0" applyFont="1" applyFill="1" applyAlignment="1" applyProtection="1">
      <alignment vertical="center" wrapText="1"/>
    </xf>
    <xf numFmtId="0" fontId="89" fillId="3" borderId="0" xfId="0" applyFont="1" applyFill="1" applyAlignment="1" applyProtection="1">
      <alignment horizontal="center" vertical="center"/>
    </xf>
    <xf numFmtId="0" fontId="85" fillId="3" borderId="0" xfId="0" applyFont="1" applyFill="1" applyBorder="1" applyProtection="1"/>
    <xf numFmtId="0" fontId="90" fillId="3" borderId="0" xfId="0" applyFont="1" applyFill="1" applyProtection="1"/>
    <xf numFmtId="0" fontId="87" fillId="3" borderId="0" xfId="5" applyFont="1" applyFill="1" applyBorder="1" applyProtection="1">
      <alignment horizontal="left" vertical="top" wrapText="1"/>
    </xf>
    <xf numFmtId="0" fontId="92" fillId="3" borderId="0" xfId="0" applyFont="1" applyFill="1" applyProtection="1"/>
    <xf numFmtId="0" fontId="86" fillId="0" borderId="20" xfId="3" applyFont="1" applyFill="1" applyAlignment="1" applyProtection="1">
      <alignment horizontal="left" vertical="center" wrapText="1"/>
    </xf>
    <xf numFmtId="0" fontId="93" fillId="3" borderId="24" xfId="0" applyFont="1" applyFill="1" applyBorder="1" applyAlignment="1" applyProtection="1">
      <alignment vertical="center" wrapText="1"/>
    </xf>
    <xf numFmtId="0" fontId="94" fillId="3" borderId="1" xfId="0" applyFont="1" applyFill="1" applyBorder="1" applyAlignment="1" applyProtection="1">
      <alignment wrapText="1"/>
    </xf>
    <xf numFmtId="0" fontId="95" fillId="3" borderId="1" xfId="0" applyFont="1" applyFill="1" applyBorder="1" applyAlignment="1" applyProtection="1">
      <alignment horizontal="center" wrapText="1"/>
    </xf>
    <xf numFmtId="0" fontId="87" fillId="5" borderId="31" xfId="5" applyFont="1" applyBorder="1" applyProtection="1">
      <alignment horizontal="left" vertical="top" wrapText="1"/>
      <protection locked="0"/>
    </xf>
    <xf numFmtId="0" fontId="87" fillId="5" borderId="27" xfId="5" applyFont="1" applyBorder="1" applyProtection="1">
      <alignment horizontal="left" vertical="top" wrapText="1"/>
      <protection locked="0"/>
    </xf>
    <xf numFmtId="0" fontId="87" fillId="5" borderId="29" xfId="5" applyFont="1" applyBorder="1" applyProtection="1">
      <alignment horizontal="left" vertical="top" wrapText="1"/>
      <protection locked="0"/>
    </xf>
    <xf numFmtId="0" fontId="87" fillId="5" borderId="32" xfId="5" applyFont="1" applyBorder="1" applyProtection="1">
      <alignment horizontal="left" vertical="top" wrapText="1"/>
      <protection locked="0"/>
    </xf>
    <xf numFmtId="0" fontId="87" fillId="5" borderId="28" xfId="5" applyFont="1" applyBorder="1" applyProtection="1">
      <alignment horizontal="left" vertical="top" wrapText="1"/>
      <protection locked="0"/>
    </xf>
    <xf numFmtId="0" fontId="87" fillId="5" borderId="33" xfId="5" applyFont="1" applyBorder="1" applyProtection="1">
      <alignment horizontal="left" vertical="top" wrapText="1"/>
      <protection locked="0"/>
    </xf>
    <xf numFmtId="0" fontId="87" fillId="5" borderId="48" xfId="5" applyFont="1" applyBorder="1" applyProtection="1">
      <alignment horizontal="left" vertical="top" wrapText="1"/>
      <protection locked="0"/>
    </xf>
    <xf numFmtId="0" fontId="87" fillId="5" borderId="30" xfId="5" applyFont="1" applyBorder="1" applyProtection="1">
      <alignment horizontal="left" vertical="top" wrapText="1"/>
      <protection locked="0"/>
    </xf>
    <xf numFmtId="0" fontId="87" fillId="3" borderId="1" xfId="5" applyFont="1" applyFill="1" applyBorder="1" applyProtection="1">
      <alignment horizontal="left" vertical="top" wrapText="1"/>
    </xf>
    <xf numFmtId="0" fontId="86" fillId="0" borderId="20" xfId="3" applyFont="1" applyFill="1" applyAlignment="1" applyProtection="1">
      <alignment vertical="center" wrapText="1"/>
    </xf>
    <xf numFmtId="0" fontId="87" fillId="5" borderId="34" xfId="0" applyFont="1" applyFill="1" applyBorder="1" applyAlignment="1" applyProtection="1">
      <alignment horizontal="left" vertical="center" wrapText="1" shrinkToFit="1"/>
    </xf>
    <xf numFmtId="0" fontId="92" fillId="3" borderId="0" xfId="0" applyFont="1" applyFill="1" applyBorder="1" applyProtection="1">
      <protection locked="0"/>
    </xf>
    <xf numFmtId="0" fontId="87" fillId="5" borderId="1" xfId="0" applyFont="1" applyFill="1" applyBorder="1" applyAlignment="1" applyProtection="1">
      <alignment horizontal="left" vertical="center" wrapText="1" shrinkToFit="1"/>
    </xf>
    <xf numFmtId="0" fontId="92" fillId="3" borderId="0" xfId="0" applyFont="1" applyFill="1" applyBorder="1" applyProtection="1"/>
    <xf numFmtId="0" fontId="96" fillId="3" borderId="3" xfId="0" applyFont="1" applyFill="1" applyBorder="1" applyProtection="1"/>
    <xf numFmtId="0" fontId="85" fillId="3" borderId="3" xfId="0" applyFont="1" applyFill="1" applyBorder="1" applyProtection="1"/>
    <xf numFmtId="0" fontId="94" fillId="3" borderId="1" xfId="0" applyFont="1" applyFill="1" applyBorder="1" applyAlignment="1" applyProtection="1">
      <alignment vertical="center" wrapText="1"/>
    </xf>
    <xf numFmtId="0" fontId="84" fillId="3" borderId="1" xfId="0" applyFont="1" applyFill="1" applyBorder="1" applyAlignment="1" applyProtection="1">
      <alignment vertical="center" wrapText="1"/>
    </xf>
    <xf numFmtId="0" fontId="97" fillId="0" borderId="20" xfId="3" applyFont="1" applyAlignment="1" applyProtection="1">
      <alignment vertical="center" wrapText="1"/>
    </xf>
    <xf numFmtId="0" fontId="98" fillId="3" borderId="3" xfId="0" applyFont="1" applyFill="1" applyBorder="1" applyAlignment="1" applyProtection="1">
      <alignment horizontal="right" vertical="center" wrapText="1"/>
    </xf>
    <xf numFmtId="0" fontId="93" fillId="3" borderId="1" xfId="0" applyFont="1" applyFill="1" applyBorder="1" applyAlignment="1" applyProtection="1">
      <alignment vertical="center" wrapText="1"/>
    </xf>
    <xf numFmtId="0" fontId="97" fillId="3" borderId="20" xfId="3" applyFont="1" applyFill="1" applyAlignment="1" applyProtection="1">
      <alignment horizontal="left" vertical="center" wrapText="1"/>
    </xf>
    <xf numFmtId="0" fontId="87" fillId="3" borderId="27" xfId="5" applyFont="1" applyFill="1" applyBorder="1" applyProtection="1">
      <alignment horizontal="left" vertical="top" wrapText="1"/>
    </xf>
    <xf numFmtId="0" fontId="87" fillId="3" borderId="23" xfId="5" applyFont="1" applyFill="1" applyBorder="1" applyProtection="1">
      <alignment horizontal="left" vertical="top" wrapText="1"/>
    </xf>
    <xf numFmtId="0" fontId="86" fillId="3" borderId="20" xfId="3" applyFont="1" applyFill="1" applyAlignment="1" applyProtection="1">
      <alignment horizontal="right" vertical="center" wrapText="1"/>
    </xf>
    <xf numFmtId="0" fontId="87" fillId="5" borderId="22" xfId="5" applyFont="1" applyBorder="1" applyAlignment="1" applyProtection="1">
      <alignment horizontal="center" vertical="center" wrapText="1"/>
      <protection locked="0"/>
    </xf>
    <xf numFmtId="0" fontId="87" fillId="3" borderId="0" xfId="5" applyFont="1" applyFill="1" applyBorder="1" applyAlignment="1" applyProtection="1">
      <alignment horizontal="center" vertical="center" wrapText="1"/>
    </xf>
    <xf numFmtId="0" fontId="87" fillId="5" borderId="25" xfId="5" applyFont="1" applyBorder="1" applyAlignment="1" applyProtection="1">
      <alignment horizontal="center" vertical="center" wrapText="1"/>
      <protection locked="0"/>
    </xf>
    <xf numFmtId="0" fontId="99" fillId="3" borderId="2" xfId="0" applyFont="1" applyFill="1" applyBorder="1" applyAlignment="1" applyProtection="1">
      <alignment horizontal="center" vertical="center" wrapText="1"/>
    </xf>
    <xf numFmtId="0" fontId="99" fillId="3" borderId="0" xfId="0" applyFont="1" applyFill="1" applyBorder="1" applyAlignment="1" applyProtection="1">
      <alignment horizontal="center" vertical="center" wrapText="1"/>
    </xf>
    <xf numFmtId="0" fontId="100" fillId="3" borderId="0" xfId="0" applyFont="1" applyFill="1" applyBorder="1" applyAlignment="1" applyProtection="1">
      <alignment horizontal="right" vertical="center" wrapText="1"/>
    </xf>
    <xf numFmtId="0" fontId="101" fillId="3" borderId="0" xfId="0" applyFont="1" applyFill="1" applyProtection="1"/>
    <xf numFmtId="0" fontId="94" fillId="3" borderId="0" xfId="0" applyFont="1" applyFill="1" applyAlignment="1" applyProtection="1">
      <alignment vertical="center" wrapText="1"/>
    </xf>
    <xf numFmtId="0" fontId="85" fillId="3" borderId="1" xfId="0" applyFont="1" applyFill="1" applyBorder="1" applyProtection="1"/>
    <xf numFmtId="0" fontId="87" fillId="5" borderId="23" xfId="5" applyFont="1" applyBorder="1" applyProtection="1">
      <alignment horizontal="left" vertical="top" wrapText="1"/>
      <protection locked="0"/>
    </xf>
    <xf numFmtId="0" fontId="96" fillId="3" borderId="0" xfId="0" applyFont="1" applyFill="1" applyProtection="1"/>
    <xf numFmtId="0" fontId="87" fillId="5" borderId="35" xfId="0" applyFont="1" applyFill="1" applyBorder="1" applyAlignment="1" applyProtection="1">
      <alignment horizontal="left" vertical="center" wrapText="1" shrinkToFit="1"/>
    </xf>
    <xf numFmtId="0" fontId="103" fillId="0" borderId="17" xfId="0" applyFont="1" applyBorder="1" applyAlignment="1" applyProtection="1">
      <alignment vertical="center" wrapText="1"/>
      <protection locked="0"/>
    </xf>
    <xf numFmtId="0" fontId="105" fillId="3" borderId="0" xfId="6" applyFont="1" applyFill="1" applyBorder="1" applyAlignment="1" applyProtection="1">
      <alignment vertical="top"/>
    </xf>
    <xf numFmtId="0" fontId="106" fillId="3" borderId="0" xfId="0" applyFont="1" applyFill="1" applyBorder="1" applyProtection="1"/>
    <xf numFmtId="0" fontId="106" fillId="3" borderId="7" xfId="0" applyFont="1" applyFill="1" applyBorder="1" applyProtection="1"/>
    <xf numFmtId="0" fontId="106" fillId="3" borderId="5" xfId="0" applyFont="1" applyFill="1" applyBorder="1" applyProtection="1"/>
    <xf numFmtId="0" fontId="106" fillId="3" borderId="0" xfId="0" applyFont="1" applyFill="1" applyProtection="1"/>
    <xf numFmtId="0" fontId="106" fillId="3" borderId="0" xfId="0" applyFont="1" applyFill="1" applyProtection="1">
      <protection locked="0"/>
    </xf>
    <xf numFmtId="0" fontId="106" fillId="0" borderId="0" xfId="0" applyFont="1" applyProtection="1">
      <protection locked="0"/>
    </xf>
    <xf numFmtId="0" fontId="107" fillId="0" borderId="20" xfId="3" applyFont="1" applyFill="1" applyAlignment="1">
      <alignment horizontal="left" vertical="center" wrapText="1"/>
    </xf>
    <xf numFmtId="0" fontId="109" fillId="3" borderId="0" xfId="0" applyFont="1" applyFill="1" applyBorder="1" applyProtection="1"/>
    <xf numFmtId="0" fontId="110" fillId="3" borderId="0" xfId="0" applyFont="1" applyFill="1" applyProtection="1"/>
    <xf numFmtId="0" fontId="109" fillId="3" borderId="0" xfId="0" applyFont="1" applyFill="1" applyProtection="1"/>
    <xf numFmtId="0" fontId="107" fillId="3" borderId="0" xfId="3" applyFont="1" applyFill="1" applyBorder="1" applyAlignment="1" applyProtection="1"/>
    <xf numFmtId="0" fontId="108" fillId="5" borderId="1" xfId="0" applyFont="1" applyFill="1" applyBorder="1" applyAlignment="1" applyProtection="1">
      <alignment horizontal="left" vertical="center" wrapText="1" shrinkToFit="1"/>
    </xf>
    <xf numFmtId="0" fontId="109" fillId="3" borderId="0" xfId="0" applyFont="1" applyFill="1" applyBorder="1" applyProtection="1">
      <protection locked="0"/>
    </xf>
    <xf numFmtId="0" fontId="108" fillId="5" borderId="2" xfId="0" applyFont="1" applyFill="1" applyBorder="1" applyAlignment="1" applyProtection="1">
      <alignment horizontal="left" vertical="center" wrapText="1" shrinkToFit="1"/>
    </xf>
    <xf numFmtId="0" fontId="109" fillId="3" borderId="0" xfId="0" applyFont="1" applyFill="1" applyProtection="1">
      <protection locked="0"/>
    </xf>
    <xf numFmtId="0" fontId="107" fillId="0" borderId="20" xfId="3" applyFont="1" applyAlignment="1">
      <alignment vertical="center" wrapText="1"/>
    </xf>
    <xf numFmtId="0" fontId="111" fillId="3" borderId="0" xfId="5" applyFont="1" applyFill="1" applyBorder="1" applyProtection="1">
      <alignment horizontal="left" vertical="top" wrapText="1"/>
    </xf>
    <xf numFmtId="0" fontId="106" fillId="0" borderId="18" xfId="0" applyFont="1" applyBorder="1" applyProtection="1">
      <protection locked="0"/>
    </xf>
    <xf numFmtId="0" fontId="106" fillId="3" borderId="38" xfId="0" applyFont="1" applyFill="1" applyBorder="1" applyProtection="1">
      <protection locked="0"/>
    </xf>
    <xf numFmtId="0" fontId="106" fillId="3" borderId="0" xfId="0" applyFont="1" applyFill="1" applyBorder="1" applyProtection="1">
      <protection locked="0"/>
    </xf>
    <xf numFmtId="0" fontId="112" fillId="0" borderId="17" xfId="0" applyFont="1" applyBorder="1" applyAlignment="1" applyProtection="1">
      <alignment vertical="center" wrapText="1"/>
      <protection locked="0"/>
    </xf>
    <xf numFmtId="0" fontId="104" fillId="0" borderId="11" xfId="0" applyFont="1" applyFill="1" applyBorder="1" applyAlignment="1" applyProtection="1">
      <alignment vertical="center" wrapText="1"/>
      <protection locked="0"/>
    </xf>
    <xf numFmtId="0" fontId="104" fillId="0" borderId="6" xfId="0" applyFont="1" applyFill="1" applyBorder="1" applyAlignment="1" applyProtection="1">
      <alignment vertical="center" wrapText="1"/>
      <protection locked="0"/>
    </xf>
    <xf numFmtId="0" fontId="107" fillId="0" borderId="20" xfId="3" applyFont="1" applyFill="1" applyAlignment="1">
      <alignment vertical="center" wrapText="1"/>
    </xf>
    <xf numFmtId="0" fontId="108" fillId="5" borderId="27" xfId="5" applyFont="1" applyBorder="1" applyProtection="1">
      <alignment horizontal="left" vertical="top" wrapText="1"/>
      <protection locked="0"/>
    </xf>
    <xf numFmtId="0" fontId="108" fillId="3" borderId="36" xfId="0" applyFont="1" applyFill="1" applyBorder="1" applyAlignment="1" applyProtection="1">
      <alignment horizontal="left" vertical="center" wrapText="1" shrinkToFit="1"/>
      <protection locked="0"/>
    </xf>
    <xf numFmtId="0" fontId="106" fillId="0" borderId="39" xfId="0" applyFont="1" applyFill="1" applyBorder="1" applyProtection="1">
      <protection locked="0"/>
    </xf>
    <xf numFmtId="0" fontId="106" fillId="0" borderId="0" xfId="0" applyFont="1" applyFill="1" applyProtection="1">
      <protection locked="0"/>
    </xf>
    <xf numFmtId="0" fontId="106" fillId="0" borderId="13" xfId="0" applyFont="1" applyFill="1" applyBorder="1" applyProtection="1">
      <protection locked="0"/>
    </xf>
    <xf numFmtId="0" fontId="106" fillId="0" borderId="12" xfId="0" applyFont="1" applyFill="1" applyBorder="1" applyProtection="1">
      <protection locked="0"/>
    </xf>
    <xf numFmtId="0" fontId="114" fillId="0" borderId="11" xfId="0" applyFont="1" applyFill="1" applyBorder="1" applyAlignment="1" applyProtection="1">
      <alignment horizontal="center" vertical="center" wrapText="1"/>
      <protection locked="0"/>
    </xf>
    <xf numFmtId="0" fontId="114" fillId="0" borderId="9" xfId="0" applyNumberFormat="1" applyFont="1" applyFill="1" applyBorder="1" applyAlignment="1" applyProtection="1">
      <alignment horizontal="center" vertical="center" wrapText="1"/>
      <protection locked="0"/>
    </xf>
    <xf numFmtId="0" fontId="107" fillId="0" borderId="20" xfId="3" applyFont="1" applyAlignment="1">
      <alignment horizontal="left" vertical="center" wrapText="1"/>
    </xf>
    <xf numFmtId="0" fontId="107" fillId="0" borderId="20" xfId="3" applyFont="1" applyFill="1" applyAlignment="1">
      <alignment horizontal="center" vertical="center" wrapText="1"/>
    </xf>
    <xf numFmtId="0" fontId="115" fillId="3" borderId="0" xfId="0" applyFont="1" applyFill="1" applyProtection="1">
      <protection locked="0"/>
    </xf>
    <xf numFmtId="0" fontId="115" fillId="0" borderId="0" xfId="0" applyFont="1" applyProtection="1">
      <protection locked="0"/>
    </xf>
    <xf numFmtId="0" fontId="112" fillId="3" borderId="17" xfId="0" applyFont="1" applyFill="1" applyBorder="1" applyAlignment="1" applyProtection="1">
      <alignment vertical="center" wrapText="1"/>
      <protection locked="0"/>
    </xf>
    <xf numFmtId="0" fontId="104" fillId="3" borderId="9" xfId="0" applyFont="1" applyFill="1" applyBorder="1" applyAlignment="1" applyProtection="1">
      <alignment vertical="center" wrapText="1"/>
      <protection locked="0"/>
    </xf>
    <xf numFmtId="0" fontId="104" fillId="3" borderId="0" xfId="0" applyFont="1" applyFill="1" applyAlignment="1" applyProtection="1">
      <alignment vertical="center" wrapText="1"/>
    </xf>
    <xf numFmtId="0" fontId="108" fillId="5" borderId="19" xfId="5" applyFont="1" applyProtection="1">
      <alignment horizontal="left" vertical="top" wrapText="1"/>
      <protection locked="0"/>
    </xf>
    <xf numFmtId="0" fontId="113" fillId="5" borderId="19" xfId="1" applyFont="1" applyFill="1" applyBorder="1" applyAlignment="1" applyProtection="1">
      <alignment horizontal="left" vertical="center" wrapText="1"/>
      <protection locked="0"/>
    </xf>
    <xf numFmtId="0" fontId="116" fillId="3" borderId="0" xfId="0" applyFont="1" applyFill="1" applyBorder="1" applyAlignment="1" applyProtection="1">
      <alignment vertical="center" wrapText="1"/>
      <protection locked="0"/>
    </xf>
    <xf numFmtId="0" fontId="106" fillId="0" borderId="8" xfId="0" applyFont="1" applyFill="1" applyBorder="1" applyProtection="1">
      <protection locked="0"/>
    </xf>
    <xf numFmtId="0" fontId="113" fillId="5" borderId="27" xfId="1" applyFont="1" applyFill="1" applyBorder="1" applyAlignment="1" applyProtection="1">
      <alignment horizontal="left" vertical="center" wrapText="1"/>
      <protection locked="0"/>
    </xf>
    <xf numFmtId="0" fontId="116" fillId="0" borderId="40" xfId="0" applyFont="1" applyBorder="1" applyAlignment="1" applyProtection="1">
      <alignment vertical="center" wrapText="1"/>
      <protection locked="0"/>
    </xf>
    <xf numFmtId="0" fontId="108" fillId="5" borderId="3" xfId="5" applyFont="1" applyBorder="1" applyAlignment="1" applyProtection="1">
      <alignment horizontal="left" vertical="center" wrapText="1"/>
      <protection locked="0"/>
    </xf>
    <xf numFmtId="0" fontId="111" fillId="3" borderId="3" xfId="5" applyFont="1" applyFill="1" applyBorder="1" applyAlignment="1">
      <alignment vertical="center" wrapText="1"/>
      <protection locked="0"/>
    </xf>
    <xf numFmtId="0" fontId="117" fillId="3" borderId="0" xfId="0" applyFont="1" applyFill="1" applyProtection="1"/>
    <xf numFmtId="0" fontId="107" fillId="3" borderId="0" xfId="3" applyFont="1" applyFill="1" applyBorder="1" applyAlignment="1" applyProtection="1">
      <protection locked="0"/>
    </xf>
    <xf numFmtId="0" fontId="106" fillId="0" borderId="0" xfId="0" applyFont="1" applyProtection="1"/>
    <xf numFmtId="0" fontId="18" fillId="5" borderId="19" xfId="5" applyProtection="1">
      <alignment horizontal="left" vertical="top" wrapText="1"/>
      <protection locked="0"/>
    </xf>
    <xf numFmtId="0" fontId="18" fillId="5" borderId="23" xfId="5" applyBorder="1" applyProtection="1">
      <alignment horizontal="left" vertical="top" wrapText="1"/>
      <protection locked="0"/>
    </xf>
    <xf numFmtId="2" fontId="108" fillId="5" borderId="19" xfId="5" applyNumberFormat="1" applyFont="1" applyAlignment="1" applyProtection="1">
      <alignment horizontal="center" vertical="center" wrapText="1"/>
      <protection locked="0"/>
    </xf>
    <xf numFmtId="0" fontId="118" fillId="0" borderId="0" xfId="0" applyFont="1" applyProtection="1"/>
    <xf numFmtId="0" fontId="119" fillId="7" borderId="0" xfId="0" applyFont="1" applyFill="1" applyAlignment="1" applyProtection="1">
      <alignment vertical="center"/>
    </xf>
    <xf numFmtId="0" fontId="120" fillId="3" borderId="0" xfId="0" applyFont="1" applyFill="1" applyAlignment="1" applyProtection="1">
      <alignment wrapText="1"/>
    </xf>
    <xf numFmtId="0" fontId="118" fillId="3" borderId="0" xfId="0" applyFont="1" applyFill="1" applyProtection="1"/>
    <xf numFmtId="0" fontId="118" fillId="3" borderId="0" xfId="0" applyFont="1" applyFill="1" applyAlignment="1" applyProtection="1">
      <alignment horizontal="center"/>
    </xf>
    <xf numFmtId="0" fontId="123" fillId="3" borderId="0" xfId="0" applyFont="1" applyFill="1" applyAlignment="1" applyProtection="1">
      <alignment horizontal="right" wrapText="1"/>
    </xf>
    <xf numFmtId="0" fontId="124" fillId="3" borderId="0" xfId="0" applyFont="1" applyFill="1" applyAlignment="1" applyProtection="1">
      <alignment horizontal="left" vertical="center" wrapText="1"/>
    </xf>
    <xf numFmtId="0" fontId="125" fillId="5" borderId="19" xfId="5" applyFont="1" applyProtection="1">
      <alignment horizontal="left" vertical="top" wrapText="1"/>
      <protection locked="0"/>
    </xf>
    <xf numFmtId="0" fontId="126" fillId="3" borderId="0" xfId="0" applyFont="1" applyFill="1" applyAlignment="1" applyProtection="1">
      <alignment horizontal="left" wrapText="1"/>
    </xf>
    <xf numFmtId="0" fontId="127" fillId="3" borderId="0" xfId="0" applyFont="1" applyFill="1" applyProtection="1"/>
    <xf numFmtId="0" fontId="118" fillId="0" borderId="0" xfId="0" applyFont="1" applyAlignment="1" applyProtection="1">
      <alignment horizontal="center"/>
    </xf>
    <xf numFmtId="0" fontId="40" fillId="0" borderId="20" xfId="3" applyFont="1" applyAlignment="1">
      <alignment vertical="center" wrapText="1"/>
    </xf>
    <xf numFmtId="0" fontId="40" fillId="0" borderId="20" xfId="3" applyFont="1" applyAlignment="1">
      <alignment horizontal="right" vertical="center" wrapText="1"/>
    </xf>
    <xf numFmtId="0" fontId="46" fillId="0" borderId="20" xfId="3" applyFont="1" applyAlignment="1">
      <alignment horizontal="left" vertical="center" wrapText="1"/>
    </xf>
    <xf numFmtId="49" fontId="18" fillId="5" borderId="19" xfId="5" applyNumberFormat="1" applyFont="1" applyProtection="1">
      <alignment horizontal="left" vertical="top" wrapText="1"/>
      <protection locked="0"/>
    </xf>
    <xf numFmtId="49" fontId="18" fillId="5" borderId="23" xfId="5" applyNumberFormat="1" applyBorder="1">
      <alignment horizontal="left" vertical="top" wrapText="1"/>
      <protection locked="0"/>
    </xf>
    <xf numFmtId="49" fontId="18" fillId="5" borderId="19" xfId="5" applyNumberFormat="1" applyProtection="1">
      <alignment horizontal="left" vertical="top" wrapText="1"/>
      <protection locked="0"/>
    </xf>
    <xf numFmtId="0" fontId="36" fillId="3" borderId="20" xfId="3" applyFont="1" applyFill="1" applyAlignment="1">
      <alignment vertical="center" wrapText="1"/>
    </xf>
    <xf numFmtId="0" fontId="36" fillId="3" borderId="24" xfId="3" applyFont="1" applyFill="1" applyBorder="1" applyAlignment="1">
      <alignment vertical="center" wrapText="1"/>
    </xf>
    <xf numFmtId="0" fontId="128" fillId="0" borderId="0" xfId="0" applyFont="1" applyAlignment="1"/>
    <xf numFmtId="0" fontId="129" fillId="0" borderId="0" xfId="0" applyFont="1" applyAlignment="1"/>
    <xf numFmtId="0" fontId="130" fillId="0" borderId="0" xfId="0" applyFont="1" applyAlignment="1">
      <alignment horizontal="center"/>
    </xf>
    <xf numFmtId="0" fontId="131" fillId="0" borderId="0" xfId="0" applyFont="1" applyAlignment="1"/>
    <xf numFmtId="0" fontId="132" fillId="4" borderId="0" xfId="0" applyFont="1" applyFill="1" applyAlignment="1">
      <alignment horizontal="center"/>
    </xf>
    <xf numFmtId="164" fontId="132" fillId="4" borderId="0" xfId="0" applyNumberFormat="1" applyFont="1" applyFill="1" applyAlignment="1">
      <alignment horizontal="center"/>
    </xf>
    <xf numFmtId="0" fontId="130" fillId="0" borderId="0" xfId="0" applyFont="1" applyAlignment="1">
      <alignment horizontal="left"/>
    </xf>
    <xf numFmtId="0" fontId="128" fillId="0" borderId="0" xfId="0" applyFont="1"/>
    <xf numFmtId="164" fontId="130" fillId="0" borderId="0" xfId="0" applyNumberFormat="1" applyFont="1" applyAlignment="1">
      <alignment horizontal="left"/>
    </xf>
    <xf numFmtId="0" fontId="129" fillId="0" borderId="4" xfId="0" applyFont="1" applyBorder="1" applyAlignment="1">
      <alignment wrapText="1"/>
    </xf>
    <xf numFmtId="0" fontId="133" fillId="0" borderId="4" xfId="0" applyFont="1" applyBorder="1" applyAlignment="1">
      <alignment wrapText="1"/>
    </xf>
    <xf numFmtId="0" fontId="133" fillId="0" borderId="0" xfId="0" applyFont="1"/>
    <xf numFmtId="0" fontId="18" fillId="5" borderId="0" xfId="5" applyBorder="1" applyAlignment="1" applyProtection="1">
      <alignment horizontal="left" vertical="center" wrapText="1"/>
    </xf>
    <xf numFmtId="49" fontId="18" fillId="5" borderId="0" xfId="5" applyNumberFormat="1" applyFont="1" applyBorder="1" applyAlignment="1" applyProtection="1">
      <alignment horizontal="left" vertical="top" wrapText="1"/>
      <protection locked="0"/>
    </xf>
    <xf numFmtId="49" fontId="87" fillId="5" borderId="0" xfId="5" applyNumberFormat="1" applyFont="1" applyBorder="1" applyAlignment="1" applyProtection="1">
      <alignment horizontal="left" vertical="top" wrapText="1"/>
      <protection locked="0"/>
    </xf>
    <xf numFmtId="49" fontId="18" fillId="5" borderId="0" xfId="5" applyNumberFormat="1" applyBorder="1" applyAlignment="1" applyProtection="1">
      <alignment horizontal="left" vertical="top" wrapText="1"/>
      <protection locked="0"/>
    </xf>
    <xf numFmtId="49" fontId="18" fillId="5" borderId="0" xfId="5" applyNumberFormat="1" applyBorder="1" applyAlignment="1">
      <alignment horizontal="center" vertical="top" wrapText="1"/>
      <protection locked="0"/>
    </xf>
    <xf numFmtId="49" fontId="18" fillId="5" borderId="0" xfId="5" applyNumberFormat="1" applyBorder="1" applyAlignment="1">
      <alignment horizontal="left" vertical="top" wrapText="1"/>
      <protection locked="0"/>
    </xf>
    <xf numFmtId="4" fontId="87" fillId="5" borderId="19" xfId="5" applyNumberFormat="1" applyFont="1" applyProtection="1">
      <alignment horizontal="left" vertical="top" wrapText="1"/>
      <protection locked="0"/>
    </xf>
    <xf numFmtId="4" fontId="18" fillId="5" borderId="19" xfId="5" applyNumberFormat="1" applyProtection="1">
      <alignment horizontal="left" vertical="top" wrapText="1"/>
      <protection locked="0"/>
    </xf>
    <xf numFmtId="4" fontId="18" fillId="5" borderId="19" xfId="5" applyNumberFormat="1">
      <alignment horizontal="left" vertical="top" wrapText="1"/>
      <protection locked="0"/>
    </xf>
    <xf numFmtId="0" fontId="18" fillId="5" borderId="19" xfId="5" applyFont="1" applyProtection="1">
      <alignment horizontal="left" vertical="top" wrapText="1"/>
      <protection locked="0"/>
    </xf>
    <xf numFmtId="0" fontId="134" fillId="3" borderId="0" xfId="0" applyFont="1" applyFill="1" applyAlignment="1" applyProtection="1">
      <alignment wrapText="1"/>
    </xf>
    <xf numFmtId="0" fontId="75" fillId="0" borderId="0" xfId="0" applyFont="1" applyBorder="1" applyAlignment="1" applyProtection="1">
      <alignment vertical="top" wrapText="1"/>
    </xf>
    <xf numFmtId="0" fontId="92" fillId="3" borderId="0" xfId="0" applyFont="1" applyFill="1" applyProtection="1">
      <protection locked="0"/>
    </xf>
    <xf numFmtId="165" fontId="18" fillId="5" borderId="100" xfId="5" applyNumberFormat="1" applyBorder="1" applyAlignment="1">
      <alignment horizontal="left" wrapText="1"/>
      <protection locked="0"/>
    </xf>
    <xf numFmtId="165" fontId="18" fillId="5" borderId="113" xfId="5" applyNumberFormat="1" applyBorder="1" applyAlignment="1">
      <alignment horizontal="left" wrapText="1"/>
      <protection locked="0"/>
    </xf>
    <xf numFmtId="165" fontId="18" fillId="5" borderId="114" xfId="5" applyNumberFormat="1" applyBorder="1" applyAlignment="1">
      <alignment horizontal="left" wrapText="1"/>
      <protection locked="0"/>
    </xf>
    <xf numFmtId="165" fontId="18" fillId="5" borderId="107" xfId="5" applyNumberFormat="1" applyBorder="1" applyAlignment="1">
      <alignment horizontal="left" wrapText="1"/>
      <protection locked="0"/>
    </xf>
    <xf numFmtId="165" fontId="18" fillId="5" borderId="115" xfId="5" applyNumberFormat="1" applyBorder="1" applyAlignment="1">
      <alignment horizontal="left" wrapText="1"/>
      <protection locked="0"/>
    </xf>
    <xf numFmtId="165" fontId="18" fillId="5" borderId="119" xfId="5" applyNumberFormat="1" applyBorder="1" applyAlignment="1">
      <alignment horizontal="left" wrapText="1"/>
      <protection locked="0"/>
    </xf>
    <xf numFmtId="165" fontId="18" fillId="5" borderId="120" xfId="5" applyNumberFormat="1" applyBorder="1" applyAlignment="1">
      <alignment horizontal="left" wrapText="1"/>
      <protection locked="0"/>
    </xf>
    <xf numFmtId="165" fontId="18" fillId="5" borderId="117" xfId="5" applyNumberFormat="1" applyBorder="1" applyAlignment="1">
      <alignment horizontal="left" wrapText="1"/>
      <protection locked="0"/>
    </xf>
    <xf numFmtId="165" fontId="18" fillId="5" borderId="116" xfId="5" applyNumberFormat="1" applyBorder="1" applyAlignment="1">
      <alignment horizontal="left" wrapText="1"/>
      <protection locked="0"/>
    </xf>
    <xf numFmtId="165" fontId="18" fillId="5" borderId="71" xfId="5" applyNumberFormat="1" applyBorder="1" applyAlignment="1">
      <alignment horizontal="left" wrapText="1"/>
      <protection locked="0"/>
    </xf>
    <xf numFmtId="165" fontId="18" fillId="5" borderId="101" xfId="5" applyNumberFormat="1" applyBorder="1" applyAlignment="1">
      <alignment horizontal="left" wrapText="1"/>
      <protection locked="0"/>
    </xf>
    <xf numFmtId="0" fontId="12" fillId="0" borderId="0" xfId="0" applyFont="1" applyAlignment="1" applyProtection="1">
      <alignment vertical="center" wrapText="1"/>
    </xf>
    <xf numFmtId="0" fontId="8" fillId="3" borderId="44" xfId="0" applyFont="1" applyFill="1" applyBorder="1" applyAlignment="1">
      <alignment vertical="center" wrapText="1"/>
    </xf>
    <xf numFmtId="0" fontId="30" fillId="3" borderId="125" xfId="0" applyFont="1" applyFill="1" applyBorder="1" applyAlignment="1">
      <alignment vertical="center" wrapText="1"/>
    </xf>
    <xf numFmtId="0" fontId="18" fillId="5" borderId="26" xfId="5" applyBorder="1" applyAlignment="1" applyProtection="1">
      <alignment horizontal="left" vertical="center" wrapText="1"/>
    </xf>
    <xf numFmtId="0" fontId="29" fillId="5" borderId="125" xfId="0" applyFont="1" applyFill="1" applyBorder="1" applyAlignment="1">
      <alignment horizontal="center"/>
    </xf>
    <xf numFmtId="0" fontId="18" fillId="5" borderId="46" xfId="0" applyFont="1" applyFill="1" applyBorder="1" applyAlignment="1" applyProtection="1">
      <alignment horizontal="left" vertical="center" wrapText="1" shrinkToFit="1"/>
    </xf>
    <xf numFmtId="0" fontId="1" fillId="5" borderId="126" xfId="5" applyFont="1" applyBorder="1" applyAlignment="1">
      <alignment horizontal="center" vertical="center" wrapText="1"/>
      <protection locked="0"/>
    </xf>
    <xf numFmtId="0" fontId="18" fillId="5" borderId="19" xfId="0" applyFont="1" applyFill="1" applyBorder="1" applyAlignment="1" applyProtection="1">
      <alignment horizontal="left" vertical="center" wrapText="1" shrinkToFit="1"/>
    </xf>
    <xf numFmtId="0" fontId="9" fillId="0" borderId="17" xfId="0" applyFont="1" applyBorder="1" applyAlignment="1" applyProtection="1">
      <alignment vertical="center" wrapText="1"/>
      <protection locked="0"/>
    </xf>
    <xf numFmtId="0" fontId="136" fillId="0" borderId="0" xfId="0" applyFont="1" applyAlignment="1"/>
    <xf numFmtId="0" fontId="122" fillId="3" borderId="0" xfId="0" applyFont="1" applyFill="1" applyAlignment="1" applyProtection="1">
      <alignment horizontal="left" wrapText="1" indent="4"/>
    </xf>
    <xf numFmtId="0" fontId="118" fillId="2" borderId="0" xfId="0" applyFont="1" applyFill="1" applyAlignment="1" applyProtection="1">
      <alignment horizontal="center"/>
    </xf>
    <xf numFmtId="0" fontId="121" fillId="3" borderId="0" xfId="0" applyFont="1" applyFill="1" applyAlignment="1" applyProtection="1">
      <alignment horizontal="right" vertical="center" wrapText="1"/>
    </xf>
    <xf numFmtId="0" fontId="53" fillId="3" borderId="0" xfId="0" applyFont="1" applyFill="1" applyAlignment="1">
      <alignment horizontal="left"/>
    </xf>
    <xf numFmtId="0" fontId="18" fillId="5" borderId="19" xfId="5">
      <alignment horizontal="left" vertical="top" wrapText="1"/>
      <protection locked="0"/>
    </xf>
    <xf numFmtId="0" fontId="19" fillId="5" borderId="19" xfId="5" applyFont="1">
      <alignment horizontal="left" vertical="top" wrapText="1"/>
      <protection locked="0"/>
    </xf>
    <xf numFmtId="14" fontId="18" fillId="5" borderId="19" xfId="5" applyNumberFormat="1" applyAlignment="1">
      <alignment horizontal="center" wrapText="1"/>
      <protection locked="0"/>
    </xf>
    <xf numFmtId="0" fontId="18" fillId="5" borderId="19" xfId="5" applyAlignment="1">
      <alignment horizontal="center" wrapText="1"/>
      <protection locked="0"/>
    </xf>
    <xf numFmtId="0" fontId="28" fillId="3" borderId="0" xfId="0" applyFont="1" applyFill="1" applyBorder="1" applyAlignment="1">
      <alignment horizontal="center" vertical="center" wrapText="1"/>
    </xf>
    <xf numFmtId="0" fontId="18" fillId="5" borderId="19" xfId="5" applyAlignment="1">
      <alignment horizontal="left" vertical="center" wrapText="1"/>
      <protection locked="0"/>
    </xf>
    <xf numFmtId="0" fontId="18" fillId="5" borderId="19" xfId="5" applyBorder="1" applyAlignment="1">
      <alignment horizontal="center" vertical="top" wrapText="1"/>
      <protection locked="0"/>
    </xf>
    <xf numFmtId="0" fontId="18" fillId="5" borderId="26" xfId="5" applyBorder="1" applyAlignment="1">
      <alignment horizontal="center" vertical="top" wrapText="1"/>
      <protection locked="0"/>
    </xf>
    <xf numFmtId="0" fontId="18" fillId="0" borderId="46" xfId="5" applyFill="1" applyBorder="1">
      <alignment horizontal="left" vertical="top" wrapText="1"/>
      <protection locked="0"/>
    </xf>
    <xf numFmtId="0" fontId="18" fillId="5" borderId="125" xfId="5" applyBorder="1" applyAlignment="1" applyProtection="1">
      <alignment horizontal="center" vertical="center" wrapText="1"/>
    </xf>
    <xf numFmtId="0" fontId="18" fillId="5" borderId="26" xfId="5" applyBorder="1" applyAlignment="1" applyProtection="1">
      <alignment horizontal="center" vertical="center" wrapText="1"/>
    </xf>
    <xf numFmtId="0" fontId="11" fillId="3" borderId="0" xfId="0" applyFont="1" applyFill="1" applyAlignment="1">
      <alignment vertical="center" wrapText="1"/>
    </xf>
    <xf numFmtId="0" fontId="26" fillId="3" borderId="0" xfId="0" applyFont="1" applyFill="1" applyBorder="1" applyAlignment="1">
      <alignment horizontal="center"/>
    </xf>
    <xf numFmtId="0" fontId="11" fillId="3" borderId="0" xfId="0" applyFont="1" applyFill="1" applyAlignment="1">
      <alignment wrapText="1"/>
    </xf>
    <xf numFmtId="0" fontId="11" fillId="3" borderId="26" xfId="0" applyFont="1" applyFill="1" applyBorder="1" applyAlignment="1">
      <alignment wrapText="1"/>
    </xf>
    <xf numFmtId="0" fontId="40" fillId="3" borderId="21" xfId="3" applyFill="1" applyBorder="1" applyAlignment="1" applyProtection="1">
      <alignment horizontal="left" wrapText="1"/>
    </xf>
    <xf numFmtId="0" fontId="18" fillId="5" borderId="45" xfId="5" applyBorder="1" applyAlignment="1" applyProtection="1">
      <alignment horizontal="left" vertical="top" wrapText="1" indent="1"/>
      <protection locked="0"/>
    </xf>
    <xf numFmtId="0" fontId="40" fillId="3" borderId="43" xfId="3" applyFill="1" applyBorder="1" applyAlignment="1" applyProtection="1">
      <alignment horizontal="left" wrapText="1"/>
    </xf>
    <xf numFmtId="0" fontId="18" fillId="5" borderId="19" xfId="5" applyAlignment="1" applyProtection="1">
      <alignment horizontal="left" vertical="top" wrapText="1" indent="1"/>
      <protection locked="0"/>
    </xf>
    <xf numFmtId="0" fontId="18" fillId="5" borderId="27" xfId="5" applyBorder="1" applyAlignment="1" applyProtection="1">
      <alignment horizontal="left" vertical="top" wrapText="1" indent="1"/>
      <protection locked="0"/>
    </xf>
    <xf numFmtId="0" fontId="18" fillId="5" borderId="26" xfId="5" applyBorder="1" applyAlignment="1" applyProtection="1">
      <alignment horizontal="left" wrapText="1"/>
      <protection locked="0"/>
    </xf>
    <xf numFmtId="0" fontId="0" fillId="3" borderId="27" xfId="0" applyFill="1" applyBorder="1" applyAlignment="1" applyProtection="1">
      <alignment horizontal="center"/>
    </xf>
    <xf numFmtId="0" fontId="18" fillId="5" borderId="19" xfId="5" applyAlignment="1" applyProtection="1">
      <alignment horizontal="center" wrapText="1"/>
      <protection locked="0"/>
    </xf>
    <xf numFmtId="0" fontId="18" fillId="5" borderId="19" xfId="5" applyAlignment="1" applyProtection="1">
      <alignment horizontal="left" wrapText="1"/>
      <protection locked="0"/>
    </xf>
    <xf numFmtId="0" fontId="18" fillId="5" borderId="23" xfId="5" applyBorder="1" applyAlignment="1" applyProtection="1">
      <alignment horizontal="left" wrapText="1"/>
      <protection locked="0"/>
    </xf>
    <xf numFmtId="0" fontId="18" fillId="5" borderId="42" xfId="5" applyBorder="1" applyAlignment="1" applyProtection="1">
      <alignment horizontal="left" vertical="top" wrapText="1" indent="1"/>
      <protection locked="0"/>
    </xf>
    <xf numFmtId="0" fontId="18" fillId="3" borderId="27" xfId="5" applyFill="1" applyBorder="1" applyAlignment="1" applyProtection="1">
      <alignment horizontal="left" wrapText="1"/>
    </xf>
    <xf numFmtId="0" fontId="26" fillId="3" borderId="0" xfId="0" applyFont="1" applyFill="1" applyBorder="1" applyAlignment="1" applyProtection="1">
      <alignment horizontal="center"/>
    </xf>
    <xf numFmtId="0" fontId="40" fillId="3" borderId="20" xfId="3" applyFill="1" applyAlignment="1" applyProtection="1">
      <alignment horizontal="left" wrapText="1"/>
    </xf>
    <xf numFmtId="0" fontId="61" fillId="5" borderId="42" xfId="5" applyFont="1" applyBorder="1" applyAlignment="1" applyProtection="1">
      <alignment horizontal="left" vertical="top" wrapText="1" indent="1"/>
      <protection locked="0"/>
    </xf>
    <xf numFmtId="0" fontId="18" fillId="5" borderId="42" xfId="5" applyBorder="1" applyAlignment="1" applyProtection="1">
      <alignment horizontal="left" vertical="top" wrapText="1"/>
      <protection locked="0"/>
    </xf>
    <xf numFmtId="0" fontId="0" fillId="3" borderId="0" xfId="0" applyFill="1" applyAlignment="1" applyProtection="1">
      <alignment horizontal="center"/>
    </xf>
    <xf numFmtId="0" fontId="18" fillId="5" borderId="45" xfId="5" applyBorder="1" applyAlignment="1" applyProtection="1">
      <alignment horizontal="left" vertical="top" wrapText="1" indent="1"/>
    </xf>
    <xf numFmtId="0" fontId="104" fillId="0" borderId="6" xfId="0" applyFont="1" applyFill="1" applyBorder="1" applyAlignment="1" applyProtection="1">
      <alignment horizontal="center" vertical="center" wrapText="1"/>
      <protection locked="0"/>
    </xf>
    <xf numFmtId="0" fontId="104" fillId="0" borderId="1" xfId="0" applyFont="1" applyFill="1" applyBorder="1" applyAlignment="1" applyProtection="1">
      <alignment horizontal="center" vertical="center" wrapText="1"/>
      <protection locked="0"/>
    </xf>
    <xf numFmtId="0" fontId="112" fillId="0" borderId="10" xfId="0" applyFont="1" applyBorder="1" applyAlignment="1" applyProtection="1">
      <alignment horizontal="left" vertical="center" wrapText="1"/>
      <protection locked="0"/>
    </xf>
    <xf numFmtId="0" fontId="108" fillId="5" borderId="23" xfId="5" applyFont="1" applyBorder="1" applyAlignment="1" applyProtection="1">
      <alignment horizontal="left" vertical="top" wrapText="1"/>
      <protection locked="0"/>
    </xf>
    <xf numFmtId="0" fontId="112" fillId="0" borderId="21" xfId="0" applyFont="1" applyBorder="1" applyAlignment="1" applyProtection="1">
      <alignment horizontal="left" vertical="center" wrapText="1"/>
      <protection locked="0"/>
    </xf>
    <xf numFmtId="0" fontId="112" fillId="0" borderId="17" xfId="0" applyFont="1" applyBorder="1" applyAlignment="1" applyProtection="1">
      <alignment horizontal="left" vertical="center" wrapText="1"/>
      <protection locked="0"/>
    </xf>
    <xf numFmtId="0" fontId="108" fillId="5" borderId="19" xfId="5" applyFont="1" applyProtection="1">
      <alignment horizontal="left" vertical="top" wrapText="1"/>
      <protection locked="0"/>
    </xf>
    <xf numFmtId="0" fontId="108" fillId="5" borderId="27" xfId="5" applyFont="1" applyBorder="1" applyProtection="1">
      <alignment horizontal="left" vertical="top" wrapText="1"/>
      <protection locked="0"/>
    </xf>
    <xf numFmtId="0" fontId="18" fillId="5" borderId="19" xfId="5" applyFont="1" applyProtection="1">
      <alignment horizontal="left" vertical="top" wrapText="1"/>
      <protection locked="0"/>
    </xf>
    <xf numFmtId="0" fontId="113" fillId="5" borderId="23" xfId="1" applyFont="1" applyFill="1" applyBorder="1" applyAlignment="1" applyProtection="1">
      <alignment horizontal="left" vertical="center" wrapText="1"/>
      <protection locked="0"/>
    </xf>
    <xf numFmtId="0" fontId="108" fillId="5" borderId="23" xfId="5" applyFont="1" applyBorder="1" applyProtection="1">
      <alignment horizontal="left" vertical="top" wrapText="1"/>
      <protection locked="0"/>
    </xf>
    <xf numFmtId="0" fontId="108" fillId="5" borderId="19" xfId="5" applyFont="1" applyAlignment="1" applyProtection="1">
      <alignment horizontal="left" vertical="top" wrapText="1"/>
      <protection locked="0"/>
    </xf>
    <xf numFmtId="0" fontId="108" fillId="5" borderId="19" xfId="5" applyFont="1" applyBorder="1" applyAlignment="1" applyProtection="1">
      <alignment horizontal="left" vertical="top" wrapText="1"/>
      <protection locked="0"/>
    </xf>
    <xf numFmtId="0" fontId="112" fillId="0" borderId="14" xfId="0" applyFont="1" applyBorder="1" applyAlignment="1" applyProtection="1">
      <alignment horizontal="left" vertical="center" wrapText="1"/>
      <protection locked="0"/>
    </xf>
    <xf numFmtId="0" fontId="112" fillId="0" borderId="15" xfId="0" applyFont="1" applyBorder="1" applyAlignment="1" applyProtection="1">
      <alignment horizontal="left" vertical="center" wrapText="1"/>
      <protection locked="0"/>
    </xf>
    <xf numFmtId="49" fontId="18" fillId="5" borderId="19" xfId="5" applyNumberFormat="1" applyFont="1" applyAlignment="1" applyProtection="1">
      <alignment horizontal="left" vertical="top" wrapText="1"/>
      <protection locked="0"/>
    </xf>
    <xf numFmtId="0" fontId="18" fillId="5" borderId="27" xfId="5" applyBorder="1">
      <alignment horizontal="left" vertical="top" wrapText="1"/>
      <protection locked="0"/>
    </xf>
    <xf numFmtId="0" fontId="18" fillId="5" borderId="23" xfId="5" applyBorder="1">
      <alignment horizontal="left" vertical="top" wrapText="1"/>
      <protection locked="0"/>
    </xf>
    <xf numFmtId="49" fontId="18" fillId="5" borderId="23" xfId="5" applyNumberFormat="1" applyBorder="1">
      <alignment horizontal="left" vertical="top" wrapText="1"/>
      <protection locked="0"/>
    </xf>
    <xf numFmtId="0" fontId="18" fillId="5" borderId="19" xfId="5" applyAlignment="1">
      <alignment horizontal="left" vertical="top" wrapText="1"/>
      <protection locked="0"/>
    </xf>
    <xf numFmtId="0" fontId="18" fillId="5" borderId="23" xfId="5" applyBorder="1" applyAlignment="1" applyProtection="1">
      <alignment horizontal="left" vertical="top" wrapText="1"/>
      <protection locked="0"/>
    </xf>
    <xf numFmtId="0" fontId="9" fillId="3" borderId="1" xfId="0" applyFont="1" applyFill="1" applyBorder="1" applyAlignment="1">
      <alignment horizontal="left" wrapText="1"/>
    </xf>
    <xf numFmtId="0" fontId="18" fillId="5" borderId="26" xfId="5" applyBorder="1" applyAlignment="1" applyProtection="1">
      <alignment horizontal="left" vertical="top" wrapText="1"/>
      <protection locked="0"/>
    </xf>
    <xf numFmtId="0" fontId="18" fillId="5" borderId="19" xfId="5" applyBorder="1" applyAlignment="1" applyProtection="1">
      <alignment horizontal="left" vertical="top" wrapText="1"/>
      <protection locked="0"/>
    </xf>
    <xf numFmtId="0" fontId="18" fillId="5" borderId="19" xfId="5" applyProtection="1">
      <alignment horizontal="left" vertical="top" wrapText="1"/>
      <protection locked="0"/>
    </xf>
    <xf numFmtId="0" fontId="18" fillId="5" borderId="23" xfId="5" applyBorder="1" applyProtection="1">
      <alignment horizontal="left" vertical="top" wrapText="1"/>
      <protection locked="0"/>
    </xf>
    <xf numFmtId="49" fontId="18" fillId="5" borderId="23" xfId="5" applyNumberFormat="1" applyBorder="1" applyProtection="1">
      <alignment horizontal="left" vertical="top" wrapText="1"/>
      <protection locked="0"/>
    </xf>
    <xf numFmtId="0" fontId="18" fillId="5" borderId="19" xfId="5" applyAlignment="1" applyProtection="1">
      <alignment horizontal="left" vertical="top" wrapText="1"/>
      <protection locked="0"/>
    </xf>
    <xf numFmtId="0" fontId="9" fillId="3" borderId="47" xfId="0" applyFont="1" applyFill="1" applyBorder="1" applyAlignment="1" applyProtection="1">
      <alignment horizontal="left" wrapText="1"/>
    </xf>
    <xf numFmtId="49" fontId="18" fillId="5" borderId="27" xfId="5" applyNumberFormat="1" applyBorder="1" applyProtection="1">
      <alignment horizontal="left" vertical="top" wrapText="1"/>
      <protection locked="0"/>
    </xf>
    <xf numFmtId="0" fontId="9" fillId="3" borderId="1" xfId="0" applyFont="1" applyFill="1" applyBorder="1" applyAlignment="1" applyProtection="1">
      <alignment horizontal="left" wrapText="1"/>
    </xf>
    <xf numFmtId="0" fontId="18" fillId="5" borderId="49" xfId="5" applyBorder="1" applyAlignment="1" applyProtection="1">
      <alignment horizontal="left" vertical="top" wrapText="1"/>
      <protection locked="0"/>
    </xf>
    <xf numFmtId="0" fontId="87" fillId="5" borderId="26" xfId="5" applyFont="1" applyBorder="1" applyProtection="1">
      <alignment horizontal="left" vertical="top" wrapText="1"/>
      <protection locked="0"/>
    </xf>
    <xf numFmtId="0" fontId="87" fillId="5" borderId="19" xfId="5" applyFont="1" applyProtection="1">
      <alignment horizontal="left" vertical="top" wrapText="1"/>
      <protection locked="0"/>
    </xf>
    <xf numFmtId="0" fontId="87" fillId="5" borderId="19" xfId="5" applyFont="1" applyAlignment="1" applyProtection="1">
      <alignment horizontal="center" vertical="center" wrapText="1"/>
      <protection locked="0"/>
    </xf>
    <xf numFmtId="49" fontId="18" fillId="5" borderId="27" xfId="5" applyNumberFormat="1" applyFont="1" applyBorder="1" applyAlignment="1" applyProtection="1">
      <alignment horizontal="left" vertical="top" wrapText="1"/>
      <protection locked="0"/>
    </xf>
    <xf numFmtId="49" fontId="87" fillId="5" borderId="27" xfId="5" applyNumberFormat="1" applyFont="1" applyBorder="1" applyAlignment="1" applyProtection="1">
      <alignment horizontal="left" vertical="top" wrapText="1"/>
      <protection locked="0"/>
    </xf>
    <xf numFmtId="0" fontId="87" fillId="3" borderId="3" xfId="5" applyFont="1" applyFill="1" applyBorder="1" applyAlignment="1" applyProtection="1">
      <alignment horizontal="center" vertical="top" wrapText="1"/>
    </xf>
    <xf numFmtId="0" fontId="87" fillId="5" borderId="35" xfId="5" applyFont="1" applyBorder="1" applyProtection="1">
      <alignment horizontal="left" vertical="top" wrapText="1"/>
      <protection locked="0"/>
    </xf>
    <xf numFmtId="0" fontId="91" fillId="5" borderId="19" xfId="5" applyFont="1" applyAlignment="1" applyProtection="1">
      <alignment horizontal="center" vertical="top" wrapText="1"/>
    </xf>
    <xf numFmtId="0" fontId="91" fillId="5" borderId="26" xfId="5" applyFont="1" applyBorder="1" applyAlignment="1" applyProtection="1">
      <alignment horizontal="center" vertical="top" wrapText="1"/>
    </xf>
    <xf numFmtId="0" fontId="87" fillId="5" borderId="19" xfId="5" applyFont="1" applyAlignment="1" applyProtection="1">
      <alignment horizontal="center" vertical="top" wrapText="1"/>
      <protection locked="0"/>
    </xf>
    <xf numFmtId="0" fontId="87" fillId="5" borderId="19" xfId="5" applyFont="1" applyAlignment="1" applyProtection="1">
      <alignment horizontal="left" vertical="top" wrapText="1"/>
      <protection locked="0"/>
    </xf>
    <xf numFmtId="0" fontId="87" fillId="5" borderId="26" xfId="5" applyFont="1" applyBorder="1" applyAlignment="1" applyProtection="1">
      <alignment horizontal="center" vertical="top" wrapText="1"/>
      <protection locked="0"/>
    </xf>
    <xf numFmtId="0" fontId="102" fillId="3" borderId="1" xfId="0" applyFont="1" applyFill="1" applyBorder="1" applyAlignment="1" applyProtection="1">
      <alignment horizontal="left" vertical="center" wrapText="1"/>
    </xf>
    <xf numFmtId="0" fontId="18" fillId="5" borderId="35" xfId="5" applyBorder="1" applyProtection="1">
      <alignment horizontal="left" vertical="top" wrapText="1"/>
      <protection locked="0"/>
    </xf>
    <xf numFmtId="0" fontId="18" fillId="5" borderId="26" xfId="5" applyBorder="1" applyAlignment="1" applyProtection="1">
      <alignment horizontal="center" vertical="top" wrapText="1"/>
      <protection locked="0"/>
    </xf>
    <xf numFmtId="0" fontId="9" fillId="3" borderId="1" xfId="0" applyFont="1" applyFill="1" applyBorder="1" applyAlignment="1" applyProtection="1">
      <alignment horizontal="left" vertical="center" wrapText="1"/>
    </xf>
    <xf numFmtId="0" fontId="18" fillId="5" borderId="26" xfId="5" applyBorder="1" applyProtection="1">
      <alignment horizontal="left" vertical="top" wrapText="1"/>
      <protection locked="0"/>
    </xf>
    <xf numFmtId="0" fontId="18" fillId="3" borderId="3" xfId="5" applyFill="1" applyBorder="1" applyAlignment="1" applyProtection="1">
      <alignment horizontal="center" vertical="top" wrapText="1"/>
    </xf>
    <xf numFmtId="0" fontId="47" fillId="5" borderId="19" xfId="5" applyFont="1" applyAlignment="1" applyProtection="1">
      <alignment horizontal="center" vertical="top" wrapText="1"/>
    </xf>
    <xf numFmtId="0" fontId="47" fillId="5" borderId="26" xfId="5" applyFont="1" applyBorder="1" applyAlignment="1" applyProtection="1">
      <alignment horizontal="center" vertical="top" wrapText="1"/>
    </xf>
    <xf numFmtId="0" fontId="18" fillId="5" borderId="19" xfId="5" applyAlignment="1" applyProtection="1">
      <alignment horizontal="center" vertical="top" wrapText="1"/>
      <protection locked="0"/>
    </xf>
    <xf numFmtId="49" fontId="18" fillId="5" borderId="27" xfId="5" applyNumberFormat="1" applyBorder="1" applyAlignment="1" applyProtection="1">
      <alignment horizontal="left" vertical="top" wrapText="1"/>
      <protection locked="0"/>
    </xf>
    <xf numFmtId="0" fontId="18" fillId="5" borderId="19" xfId="5" applyAlignment="1" applyProtection="1">
      <alignment horizontal="left" vertical="top"/>
      <protection locked="0"/>
    </xf>
    <xf numFmtId="0" fontId="18" fillId="5" borderId="35" xfId="5" applyBorder="1">
      <alignment horizontal="left" vertical="top" wrapText="1"/>
      <protection locked="0"/>
    </xf>
    <xf numFmtId="0" fontId="9" fillId="3" borderId="1" xfId="0" applyFont="1" applyFill="1" applyBorder="1" applyAlignment="1">
      <alignment horizontal="left" vertical="center" wrapText="1"/>
    </xf>
    <xf numFmtId="0" fontId="18" fillId="5" borderId="26" xfId="5" applyBorder="1">
      <alignment horizontal="left" vertical="top" wrapText="1"/>
      <protection locked="0"/>
    </xf>
    <xf numFmtId="0" fontId="18" fillId="3" borderId="3" xfId="5" applyFill="1" applyBorder="1" applyAlignment="1">
      <alignment horizontal="center" vertical="top" wrapText="1"/>
      <protection locked="0"/>
    </xf>
    <xf numFmtId="0" fontId="18" fillId="5" borderId="19" xfId="5" applyAlignment="1">
      <alignment horizontal="center" vertical="center" wrapText="1"/>
      <protection locked="0"/>
    </xf>
    <xf numFmtId="0" fontId="47" fillId="5" borderId="19" xfId="5" applyFont="1" applyAlignment="1">
      <alignment horizontal="center" vertical="top" wrapText="1"/>
      <protection locked="0"/>
    </xf>
    <xf numFmtId="0" fontId="47" fillId="5" borderId="26" xfId="5" applyFont="1" applyBorder="1" applyAlignment="1">
      <alignment horizontal="center" vertical="top" wrapText="1"/>
      <protection locked="0"/>
    </xf>
    <xf numFmtId="0" fontId="18" fillId="5" borderId="19" xfId="5" applyAlignment="1">
      <alignment horizontal="center" vertical="top" wrapText="1"/>
      <protection locked="0"/>
    </xf>
    <xf numFmtId="49" fontId="18" fillId="5" borderId="27" xfId="5" applyNumberFormat="1" applyBorder="1" applyAlignment="1">
      <alignment horizontal="center" vertical="top" wrapText="1"/>
      <protection locked="0"/>
    </xf>
    <xf numFmtId="49" fontId="18" fillId="5" borderId="27" xfId="5" applyNumberFormat="1" applyBorder="1" applyAlignment="1">
      <alignment horizontal="left" vertical="top" wrapText="1"/>
      <protection locked="0"/>
    </xf>
    <xf numFmtId="0" fontId="77" fillId="3" borderId="3" xfId="0" applyFont="1" applyFill="1" applyBorder="1" applyAlignment="1" applyProtection="1">
      <alignment horizontal="left" vertical="center"/>
    </xf>
    <xf numFmtId="0" fontId="78" fillId="5" borderId="19" xfId="5" applyFont="1" applyProtection="1">
      <alignment horizontal="left" vertical="top" wrapText="1"/>
      <protection locked="0"/>
    </xf>
    <xf numFmtId="0" fontId="77" fillId="0" borderId="3" xfId="0" applyFont="1" applyFill="1" applyBorder="1" applyAlignment="1" applyProtection="1">
      <alignment horizontal="left" vertical="center" wrapText="1"/>
    </xf>
    <xf numFmtId="0" fontId="77" fillId="0" borderId="3" xfId="0" applyFont="1" applyFill="1" applyBorder="1" applyAlignment="1" applyProtection="1">
      <alignment horizontal="left" vertical="center"/>
    </xf>
    <xf numFmtId="0" fontId="78" fillId="5" borderId="19" xfId="5" applyFont="1" applyAlignment="1" applyProtection="1">
      <alignment horizontal="left" vertical="top" wrapText="1"/>
      <protection locked="0"/>
    </xf>
    <xf numFmtId="0" fontId="82" fillId="5" borderId="19" xfId="5" applyFont="1" applyAlignment="1" applyProtection="1">
      <alignment horizontal="left" vertical="top" wrapText="1"/>
      <protection locked="0"/>
    </xf>
    <xf numFmtId="0" fontId="76" fillId="3" borderId="1" xfId="0" applyFont="1" applyFill="1" applyBorder="1" applyAlignment="1" applyProtection="1">
      <alignment horizontal="center"/>
    </xf>
    <xf numFmtId="0" fontId="11" fillId="3" borderId="26" xfId="0" applyFont="1" applyFill="1" applyBorder="1" applyAlignment="1" applyProtection="1">
      <alignment horizontal="left" vertical="center" wrapText="1"/>
    </xf>
    <xf numFmtId="0" fontId="77" fillId="3" borderId="26" xfId="0" applyFont="1" applyFill="1" applyBorder="1" applyAlignment="1" applyProtection="1">
      <alignment horizontal="left" vertical="center" wrapText="1"/>
    </xf>
    <xf numFmtId="0" fontId="11" fillId="3" borderId="26" xfId="0" applyFont="1" applyFill="1" applyBorder="1" applyAlignment="1" applyProtection="1">
      <alignment horizontal="left" wrapText="1"/>
    </xf>
    <xf numFmtId="0" fontId="77" fillId="3" borderId="26" xfId="0" applyFont="1" applyFill="1" applyBorder="1" applyAlignment="1" applyProtection="1">
      <alignment horizontal="left" wrapText="1"/>
    </xf>
    <xf numFmtId="0" fontId="67" fillId="0" borderId="0" xfId="0" applyFont="1" applyBorder="1" applyAlignment="1">
      <alignment horizontal="right" wrapText="1"/>
    </xf>
    <xf numFmtId="0" fontId="65" fillId="0" borderId="0" xfId="0" applyFont="1" applyAlignment="1">
      <alignment horizontal="left" vertical="top" wrapText="1"/>
    </xf>
    <xf numFmtId="0" fontId="18" fillId="0" borderId="0" xfId="0" applyFont="1" applyAlignment="1">
      <alignment horizontal="left" wrapText="1"/>
    </xf>
    <xf numFmtId="0" fontId="8" fillId="0" borderId="1" xfId="0" applyFont="1" applyFill="1" applyBorder="1" applyAlignment="1" applyProtection="1">
      <alignment horizontal="center" vertical="center" wrapText="1"/>
    </xf>
    <xf numFmtId="0" fontId="18" fillId="0" borderId="0" xfId="0" applyFont="1" applyAlignment="1">
      <alignment horizontal="left"/>
    </xf>
    <xf numFmtId="0" fontId="55" fillId="0" borderId="59" xfId="0" applyFont="1" applyBorder="1" applyAlignment="1">
      <alignment horizontal="left" wrapText="1"/>
    </xf>
    <xf numFmtId="165" fontId="18" fillId="5" borderId="124" xfId="5" applyNumberFormat="1" applyBorder="1" applyAlignment="1">
      <alignment horizontal="left" vertical="center" wrapText="1"/>
      <protection locked="0"/>
    </xf>
    <xf numFmtId="165" fontId="18" fillId="5" borderId="107" xfId="5" applyNumberFormat="1" applyBorder="1" applyAlignment="1">
      <alignment horizontal="left" vertical="center" wrapText="1"/>
      <protection locked="0"/>
    </xf>
    <xf numFmtId="165" fontId="18" fillId="5" borderId="114" xfId="5" applyNumberFormat="1" applyBorder="1" applyAlignment="1">
      <alignment horizontal="left" vertical="center" wrapText="1"/>
      <protection locked="0"/>
    </xf>
    <xf numFmtId="0" fontId="36" fillId="0" borderId="75" xfId="8" applyFont="1" applyBorder="1" applyAlignment="1">
      <alignment horizontal="left"/>
    </xf>
    <xf numFmtId="0" fontId="36" fillId="0" borderId="76" xfId="8" applyFont="1" applyBorder="1" applyAlignment="1">
      <alignment horizontal="left"/>
    </xf>
    <xf numFmtId="0" fontId="69" fillId="0" borderId="62" xfId="7" applyFont="1" applyFill="1" applyBorder="1" applyAlignment="1">
      <alignment horizontal="left" wrapText="1"/>
    </xf>
    <xf numFmtId="0" fontId="69" fillId="0" borderId="62" xfId="7" applyFont="1" applyFill="1" applyBorder="1" applyAlignment="1">
      <alignment horizontal="left"/>
    </xf>
    <xf numFmtId="0" fontId="56" fillId="7" borderId="112" xfId="0" applyFont="1" applyFill="1" applyBorder="1" applyAlignment="1">
      <alignment horizontal="right"/>
    </xf>
    <xf numFmtId="0" fontId="56" fillId="7" borderId="64" xfId="0" applyFont="1" applyFill="1" applyBorder="1" applyAlignment="1">
      <alignment horizontal="right"/>
    </xf>
    <xf numFmtId="0" fontId="56" fillId="7" borderId="65" xfId="0" applyFont="1" applyFill="1" applyBorder="1" applyAlignment="1">
      <alignment horizontal="right"/>
    </xf>
    <xf numFmtId="0" fontId="56" fillId="7" borderId="70" xfId="8" applyFont="1" applyFill="1" applyBorder="1" applyAlignment="1">
      <alignment horizontal="left"/>
    </xf>
    <xf numFmtId="0" fontId="56" fillId="7" borderId="71" xfId="8" applyFont="1" applyFill="1" applyBorder="1" applyAlignment="1">
      <alignment horizontal="left"/>
    </xf>
    <xf numFmtId="0" fontId="1" fillId="0" borderId="108" xfId="8" applyBorder="1" applyAlignment="1">
      <alignment horizontal="left"/>
    </xf>
    <xf numFmtId="0" fontId="1" fillId="0" borderId="109" xfId="8" applyBorder="1" applyAlignment="1">
      <alignment horizontal="left"/>
    </xf>
    <xf numFmtId="0" fontId="1" fillId="0" borderId="110" xfId="8" applyBorder="1" applyAlignment="1">
      <alignment horizontal="left"/>
    </xf>
    <xf numFmtId="0" fontId="32" fillId="0" borderId="0" xfId="8" applyFont="1" applyBorder="1" applyAlignment="1">
      <alignment horizontal="right"/>
    </xf>
    <xf numFmtId="0" fontId="36" fillId="0" borderId="67" xfId="8" applyFont="1" applyBorder="1" applyAlignment="1">
      <alignment horizontal="right"/>
    </xf>
    <xf numFmtId="0" fontId="36" fillId="0" borderId="79" xfId="8" applyFont="1" applyBorder="1" applyAlignment="1">
      <alignment horizontal="right"/>
    </xf>
    <xf numFmtId="0" fontId="36" fillId="0" borderId="80" xfId="8" applyFont="1" applyBorder="1" applyAlignment="1">
      <alignment horizontal="right"/>
    </xf>
    <xf numFmtId="165" fontId="18" fillId="5" borderId="122" xfId="5" applyNumberFormat="1" applyBorder="1" applyAlignment="1">
      <alignment horizontal="left" vertical="center" wrapText="1"/>
      <protection locked="0"/>
    </xf>
    <xf numFmtId="0" fontId="36" fillId="0" borderId="67" xfId="8" applyFont="1" applyBorder="1" applyAlignment="1" applyProtection="1">
      <alignment horizontal="right"/>
    </xf>
    <xf numFmtId="0" fontId="36" fillId="0" borderId="79" xfId="8" applyFont="1" applyBorder="1" applyAlignment="1" applyProtection="1">
      <alignment horizontal="right"/>
    </xf>
    <xf numFmtId="0" fontId="36" fillId="0" borderId="80" xfId="8" applyFont="1" applyBorder="1" applyAlignment="1" applyProtection="1">
      <alignment horizontal="right"/>
    </xf>
    <xf numFmtId="0" fontId="56" fillId="7" borderId="83" xfId="8" applyFont="1" applyFill="1" applyBorder="1" applyAlignment="1">
      <alignment horizontal="left"/>
    </xf>
    <xf numFmtId="0" fontId="56" fillId="7" borderId="73" xfId="8" applyFont="1" applyFill="1" applyBorder="1" applyAlignment="1">
      <alignment horizontal="left"/>
    </xf>
    <xf numFmtId="0" fontId="56" fillId="7" borderId="74" xfId="8" applyFont="1" applyFill="1" applyBorder="1" applyAlignment="1">
      <alignment horizontal="left"/>
    </xf>
    <xf numFmtId="0" fontId="36" fillId="0" borderId="75" xfId="8" applyFont="1" applyBorder="1" applyAlignment="1">
      <alignment horizontal="left" wrapText="1"/>
    </xf>
    <xf numFmtId="0" fontId="36" fillId="0" borderId="76" xfId="8" applyFont="1" applyBorder="1" applyAlignment="1">
      <alignment horizontal="left" wrapText="1"/>
    </xf>
    <xf numFmtId="0" fontId="0" fillId="0" borderId="107" xfId="0" applyBorder="1" applyAlignment="1">
      <alignment horizontal="left" vertical="center" wrapText="1"/>
    </xf>
    <xf numFmtId="0" fontId="0" fillId="0" borderId="123" xfId="0" applyBorder="1" applyAlignment="1">
      <alignment horizontal="left" vertical="center" wrapText="1"/>
    </xf>
    <xf numFmtId="0" fontId="73" fillId="0" borderId="89" xfId="6" applyFont="1" applyFill="1" applyBorder="1" applyAlignment="1">
      <alignment horizontal="right"/>
    </xf>
    <xf numFmtId="0" fontId="73" fillId="0" borderId="90" xfId="6" applyFont="1" applyFill="1" applyBorder="1" applyAlignment="1">
      <alignment horizontal="right"/>
    </xf>
    <xf numFmtId="0" fontId="73" fillId="0" borderId="91" xfId="6" applyFont="1" applyFill="1" applyBorder="1" applyAlignment="1">
      <alignment horizontal="right"/>
    </xf>
    <xf numFmtId="0" fontId="73" fillId="0" borderId="93" xfId="6" applyFont="1" applyFill="1" applyBorder="1" applyAlignment="1">
      <alignment horizontal="right"/>
    </xf>
    <xf numFmtId="0" fontId="73" fillId="0" borderId="86" xfId="6" applyFont="1" applyFill="1" applyBorder="1" applyAlignment="1">
      <alignment horizontal="right"/>
    </xf>
    <xf numFmtId="0" fontId="73" fillId="0" borderId="87" xfId="6" applyFont="1" applyFill="1" applyBorder="1" applyAlignment="1">
      <alignment horizontal="right"/>
    </xf>
    <xf numFmtId="0" fontId="74" fillId="0" borderId="93" xfId="6" applyFont="1" applyFill="1" applyBorder="1" applyAlignment="1">
      <alignment horizontal="right"/>
    </xf>
    <xf numFmtId="0" fontId="74" fillId="0" borderId="86" xfId="6" applyFont="1" applyFill="1" applyBorder="1" applyAlignment="1">
      <alignment horizontal="right"/>
    </xf>
    <xf numFmtId="0" fontId="74" fillId="0" borderId="87" xfId="6" applyFont="1" applyFill="1" applyBorder="1" applyAlignment="1">
      <alignment horizontal="right"/>
    </xf>
    <xf numFmtId="0" fontId="36" fillId="0" borderId="85" xfId="8" applyFont="1" applyBorder="1" applyAlignment="1">
      <alignment horizontal="right"/>
    </xf>
    <xf numFmtId="0" fontId="36" fillId="0" borderId="86" xfId="8" applyFont="1" applyBorder="1" applyAlignment="1">
      <alignment horizontal="right"/>
    </xf>
    <xf numFmtId="0" fontId="36" fillId="0" borderId="87" xfId="8" applyFont="1" applyBorder="1" applyAlignment="1">
      <alignment horizontal="right"/>
    </xf>
    <xf numFmtId="0" fontId="48" fillId="3" borderId="0" xfId="0" applyFont="1" applyFill="1" applyBorder="1" applyAlignment="1" applyProtection="1">
      <alignment horizontal="center" wrapText="1"/>
    </xf>
    <xf numFmtId="0" fontId="63" fillId="9" borderId="0" xfId="0" applyFont="1" applyFill="1" applyAlignment="1">
      <alignment horizontal="left"/>
    </xf>
  </cellXfs>
  <cellStyles count="10">
    <cellStyle name="Ausgabe" xfId="7" builtinId="21"/>
    <cellStyle name="Berechnung" xfId="6" builtinId="22"/>
    <cellStyle name="Eingabe_A" xfId="5"/>
    <cellStyle name="Fragen" xfId="3"/>
    <cellStyle name="Fragen Überschriften" xfId="4"/>
    <cellStyle name="Link" xfId="1" builtinId="8"/>
    <cellStyle name="Standard" xfId="0" builtinId="0"/>
    <cellStyle name="Standard 2" xfId="8"/>
    <cellStyle name="Standard 3" xfId="9"/>
    <cellStyle name="Textfelder" xfId="2"/>
  </cellStyles>
  <dxfs count="6">
    <dxf>
      <font>
        <color theme="0" tint="-0.14996795556505021"/>
      </font>
    </dxf>
    <dxf>
      <font>
        <color theme="0" tint="-0.14996795556505021"/>
      </font>
    </dxf>
    <dxf>
      <font>
        <b/>
        <i val="0"/>
      </font>
      <fill>
        <patternFill>
          <bgColor theme="6" tint="0.79998168889431442"/>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s>
  <tableStyles count="0" defaultTableStyle="TableStyleMedium2" defaultPivotStyle="PivotStyleLight16"/>
  <colors>
    <mruColors>
      <color rgb="FF21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Drop" dropStyle="combo" dx="16" fmlaLink="$K$7" fmlaRange="Liste!$G$3:$G$10" noThreeD="1" sel="1" val="0"/>
</file>

<file path=xl/ctrlProps/ctrlProp10.xml><?xml version="1.0" encoding="utf-8"?>
<formControlPr xmlns="http://schemas.microsoft.com/office/spreadsheetml/2009/9/main" objectType="Drop" dropStyle="combo" dx="16" fmlaLink="$K$9" fmlaRange="Liste!$B$26:$B$28" noThreeD="1" sel="1" val="0"/>
</file>

<file path=xl/ctrlProps/ctrlProp11.xml><?xml version="1.0" encoding="utf-8"?>
<formControlPr xmlns="http://schemas.microsoft.com/office/spreadsheetml/2009/9/main" objectType="Drop" dropStyle="combo" dx="16" fmlaLink="$K$10" fmlaRange="Liste!$G$21:$G$24" noThreeD="1" sel="1" val="0"/>
</file>

<file path=xl/ctrlProps/ctrlProp12.xml><?xml version="1.0" encoding="utf-8"?>
<formControlPr xmlns="http://schemas.microsoft.com/office/spreadsheetml/2009/9/main" objectType="Drop" dropStyle="combo" dx="16" fmlaLink="$K$11" fmlaRange="Liste!$J$21:$J$27" noThreeD="1" sel="1" val="0"/>
</file>

<file path=xl/ctrlProps/ctrlProp13.xml><?xml version="1.0" encoding="utf-8"?>
<formControlPr xmlns="http://schemas.microsoft.com/office/spreadsheetml/2009/9/main" objectType="Drop" dropStyle="combo" dx="16" fmlaLink="$C$7" fmlaRange="Liste!$B$14:$B$16" noThreeD="1" sel="1" val="0"/>
</file>

<file path=xl/ctrlProps/ctrlProp14.xml><?xml version="1.0" encoding="utf-8"?>
<formControlPr xmlns="http://schemas.microsoft.com/office/spreadsheetml/2009/9/main" objectType="Drop" dropStyle="combo" dx="16" fmlaLink="$C$8" fmlaRange="Liste!$B$3:$B$10" noThreeD="1" sel="1" val="0"/>
</file>

<file path=xl/ctrlProps/ctrlProp15.xml><?xml version="1.0" encoding="utf-8"?>
<formControlPr xmlns="http://schemas.microsoft.com/office/spreadsheetml/2009/9/main" objectType="Drop" dropStyle="combo" dx="16" fmlaLink="$C$58" fmlaRange="Liste!$B$14:$B$16" noThreeD="1" sel="1" val="0"/>
</file>

<file path=xl/ctrlProps/ctrlProp16.xml><?xml version="1.0" encoding="utf-8"?>
<formControlPr xmlns="http://schemas.microsoft.com/office/spreadsheetml/2009/9/main" objectType="Drop" dropStyle="combo" dx="16" fmlaLink="$C$44" fmlaRange="Liste!$B$14:$B$16" noThreeD="1" sel="1" val="0"/>
</file>

<file path=xl/ctrlProps/ctrlProp17.xml><?xml version="1.0" encoding="utf-8"?>
<formControlPr xmlns="http://schemas.microsoft.com/office/spreadsheetml/2009/9/main" objectType="Drop" dropStyle="combo" dx="16" fmlaLink="$C$7" fmlaRange="Liste!$B$14:$B$16" noThreeD="1" sel="1" val="0"/>
</file>

<file path=xl/ctrlProps/ctrlProp18.xml><?xml version="1.0" encoding="utf-8"?>
<formControlPr xmlns="http://schemas.microsoft.com/office/spreadsheetml/2009/9/main" objectType="Drop" dropStyle="combo" dx="16" fmlaLink="$C$8" fmlaRange="Liste!$B$3:$B$10" noThreeD="1" sel="1" val="0"/>
</file>

<file path=xl/ctrlProps/ctrlProp19.xml><?xml version="1.0" encoding="utf-8"?>
<formControlPr xmlns="http://schemas.microsoft.com/office/spreadsheetml/2009/9/main" objectType="Drop" dropStyle="combo" dx="16" fmlaLink="$K$44" fmlaRange="Liste!$B$14:$B$16" noThreeD="1" sel="1" val="0"/>
</file>

<file path=xl/ctrlProps/ctrlProp2.xml><?xml version="1.0" encoding="utf-8"?>
<formControlPr xmlns="http://schemas.microsoft.com/office/spreadsheetml/2009/9/main" objectType="Drop" dropLines="3" dropStyle="combo" dx="16" fmlaLink="$K$26" fmlaRange="Liste!$B$14:$B$16" noThreeD="1" sel="1" val="0"/>
</file>

<file path=xl/ctrlProps/ctrlProp20.xml><?xml version="1.0" encoding="utf-8"?>
<formControlPr xmlns="http://schemas.microsoft.com/office/spreadsheetml/2009/9/main" objectType="Drop" dropStyle="combo" dx="16" fmlaLink="$C$7" fmlaRange="Liste!$B$14:$B$16" noThreeD="1" sel="1" val="0"/>
</file>

<file path=xl/ctrlProps/ctrlProp21.xml><?xml version="1.0" encoding="utf-8"?>
<formControlPr xmlns="http://schemas.microsoft.com/office/spreadsheetml/2009/9/main" objectType="Drop" dropStyle="combo" dx="16" fmlaLink="$C$8" fmlaRange="Liste!$B$3:$B$10" noThreeD="1" sel="1" val="0"/>
</file>

<file path=xl/ctrlProps/ctrlProp22.xml><?xml version="1.0" encoding="utf-8"?>
<formControlPr xmlns="http://schemas.microsoft.com/office/spreadsheetml/2009/9/main" objectType="Drop" dropStyle="combo" dx="16" fmlaLink="$K$44" fmlaRange="Liste!$B$14:$B$16" noThreeD="1" sel="1" val="0"/>
</file>

<file path=xl/ctrlProps/ctrlProp23.xml><?xml version="1.0" encoding="utf-8"?>
<formControlPr xmlns="http://schemas.microsoft.com/office/spreadsheetml/2009/9/main" objectType="Drop" dropStyle="combo" dx="16" fmlaLink="$K$7" fmlaRange="Liste!$B$14:$B$16" noThreeD="1" sel="3" val="0"/>
</file>

<file path=xl/ctrlProps/ctrlProp24.xml><?xml version="1.0" encoding="utf-8"?>
<formControlPr xmlns="http://schemas.microsoft.com/office/spreadsheetml/2009/9/main" objectType="Drop" dropStyle="combo" dx="16" fmlaLink="$K$8" fmlaRange="Liste!$B$3:$B$10" noThreeD="1" sel="1" val="0"/>
</file>

<file path=xl/ctrlProps/ctrlProp25.xml><?xml version="1.0" encoding="utf-8"?>
<formControlPr xmlns="http://schemas.microsoft.com/office/spreadsheetml/2009/9/main" objectType="Drop" dropStyle="combo" dx="16" fmlaLink="$K$44" fmlaRange="Liste!$B$14:$B$16" noThreeD="1" sel="1" val="0"/>
</file>

<file path=xl/ctrlProps/ctrlProp26.xml><?xml version="1.0" encoding="utf-8"?>
<formControlPr xmlns="http://schemas.microsoft.com/office/spreadsheetml/2009/9/main" objectType="Drop" dropStyle="combo" dx="16" fmlaLink="$C$7" fmlaRange="Liste!$B$14:$B$16" noThreeD="1" sel="1" val="0"/>
</file>

<file path=xl/ctrlProps/ctrlProp27.xml><?xml version="1.0" encoding="utf-8"?>
<formControlPr xmlns="http://schemas.microsoft.com/office/spreadsheetml/2009/9/main" objectType="Drop" dropStyle="combo" dx="16" fmlaLink="$C$8" fmlaRange="Liste!$B$3:$B$10" noThreeD="1" sel="1" val="0"/>
</file>

<file path=xl/ctrlProps/ctrlProp28.xml><?xml version="1.0" encoding="utf-8"?>
<formControlPr xmlns="http://schemas.microsoft.com/office/spreadsheetml/2009/9/main" objectType="Drop" dropLines="3" dropStyle="combo" dx="16" fmlaLink="$K$32" fmlaRange="Liste!$B$14:$B$16" noThreeD="1" sel="1" val="0"/>
</file>

<file path=xl/ctrlProps/ctrlProp29.xml><?xml version="1.0" encoding="utf-8"?>
<formControlPr xmlns="http://schemas.microsoft.com/office/spreadsheetml/2009/9/main" objectType="Drop" dropLines="3" dropStyle="combo" dx="16" fmlaLink="$C$34" fmlaRange="Liste!$B$14:$B$16" noThreeD="1" sel="1" val="0"/>
</file>

<file path=xl/ctrlProps/ctrlProp3.xml><?xml version="1.0" encoding="utf-8"?>
<formControlPr xmlns="http://schemas.microsoft.com/office/spreadsheetml/2009/9/main" objectType="Drop" dropLines="3" dropStyle="combo" dx="16" fmlaLink="$C$49" fmlaRange="Liste!$B$14:$B$16" noThreeD="1" sel="1" val="0"/>
</file>

<file path=xl/ctrlProps/ctrlProp30.xml><?xml version="1.0" encoding="utf-8"?>
<formControlPr xmlns="http://schemas.microsoft.com/office/spreadsheetml/2009/9/main" objectType="Drop" dropLines="3" dropStyle="combo" dx="16" fmlaLink="$K$64" fmlaRange="Liste!$B$14:$B$16" noThreeD="1" sel="1" val="0"/>
</file>

<file path=xl/ctrlProps/ctrlProp31.xml><?xml version="1.0" encoding="utf-8"?>
<formControlPr xmlns="http://schemas.microsoft.com/office/spreadsheetml/2009/9/main" objectType="Drop" dropLines="5" dropStyle="combo" dx="16" fmlaLink="$K$19" fmlaRange="Liste!$B$19:$B$23" noThreeD="1" sel="1" val="0"/>
</file>

<file path=xl/ctrlProps/ctrlProp32.xml><?xml version="1.0" encoding="utf-8"?>
<formControlPr xmlns="http://schemas.microsoft.com/office/spreadsheetml/2009/9/main" objectType="Drop" dropLines="3" dropStyle="combo" dx="16" fmlaLink="$K$32" fmlaRange="Liste!$B$14:$B$16" noThreeD="1" sel="1" val="0"/>
</file>

<file path=xl/ctrlProps/ctrlProp33.xml><?xml version="1.0" encoding="utf-8"?>
<formControlPr xmlns="http://schemas.microsoft.com/office/spreadsheetml/2009/9/main" objectType="Drop" dropLines="3" dropStyle="combo" dx="16" fmlaLink="$K$34" fmlaRange="Liste!$B$14:$B$16" noThreeD="1" sel="1" val="0"/>
</file>

<file path=xl/ctrlProps/ctrlProp34.xml><?xml version="1.0" encoding="utf-8"?>
<formControlPr xmlns="http://schemas.microsoft.com/office/spreadsheetml/2009/9/main" objectType="Drop" dropLines="3" dropStyle="combo" dx="16" fmlaLink="$K$64" fmlaRange="Liste!$B$14:$B$16" noThreeD="1" sel="1" val="0"/>
</file>

<file path=xl/ctrlProps/ctrlProp35.xml><?xml version="1.0" encoding="utf-8"?>
<formControlPr xmlns="http://schemas.microsoft.com/office/spreadsheetml/2009/9/main" objectType="Drop" dropLines="5" dropStyle="combo" dx="16" fmlaLink="$K$19" fmlaRange="Liste!$B$19:$B$23" noThreeD="1" sel="3" val="0"/>
</file>

<file path=xl/ctrlProps/ctrlProp36.xml><?xml version="1.0" encoding="utf-8"?>
<formControlPr xmlns="http://schemas.microsoft.com/office/spreadsheetml/2009/9/main" objectType="Drop" dropLines="3" dropStyle="combo" dx="16" fmlaLink="$C$32" fmlaRange="Liste!$B$14:$B$16" noThreeD="1" sel="1" val="0"/>
</file>

<file path=xl/ctrlProps/ctrlProp37.xml><?xml version="1.0" encoding="utf-8"?>
<formControlPr xmlns="http://schemas.microsoft.com/office/spreadsheetml/2009/9/main" objectType="Drop" dropLines="3" dropStyle="combo" dx="16" fmlaLink="$C$34" fmlaRange="Liste!$B$14:$B$16" noThreeD="1" sel="1" val="0"/>
</file>

<file path=xl/ctrlProps/ctrlProp38.xml><?xml version="1.0" encoding="utf-8"?>
<formControlPr xmlns="http://schemas.microsoft.com/office/spreadsheetml/2009/9/main" objectType="Drop" dropLines="3" dropStyle="combo" dx="16" fmlaLink="$C$64" fmlaRange="Liste!$B$14:$B$16" noThreeD="1" sel="1" val="0"/>
</file>

<file path=xl/ctrlProps/ctrlProp39.xml><?xml version="1.0" encoding="utf-8"?>
<formControlPr xmlns="http://schemas.microsoft.com/office/spreadsheetml/2009/9/main" objectType="Drop" dropLines="5" dropStyle="combo" dx="16" fmlaLink="$K$19" fmlaRange="Liste!$B$19:$B$23" noThreeD="1" sel="1" val="0"/>
</file>

<file path=xl/ctrlProps/ctrlProp4.xml><?xml version="1.0" encoding="utf-8"?>
<formControlPr xmlns="http://schemas.microsoft.com/office/spreadsheetml/2009/9/main" objectType="Drop" dropLines="3" dropStyle="combo" dx="16" fmlaLink="$C$50" fmlaRange="Liste!$B$14:$B$16" noThreeD="1" sel="1" val="0"/>
</file>

<file path=xl/ctrlProps/ctrlProp40.xml><?xml version="1.0" encoding="utf-8"?>
<formControlPr xmlns="http://schemas.microsoft.com/office/spreadsheetml/2009/9/main" objectType="Drop" dropLines="3" dropStyle="combo" dx="16" fmlaLink="$K$32" fmlaRange="Liste!$B$14:$B$16" noThreeD="1" sel="1" val="0"/>
</file>

<file path=xl/ctrlProps/ctrlProp41.xml><?xml version="1.0" encoding="utf-8"?>
<formControlPr xmlns="http://schemas.microsoft.com/office/spreadsheetml/2009/9/main" objectType="Drop" dropLines="3" dropStyle="combo" dx="16" fmlaLink="$K$34" fmlaRange="Liste!$B$14:$B$16" noThreeD="1" sel="1" val="0"/>
</file>

<file path=xl/ctrlProps/ctrlProp42.xml><?xml version="1.0" encoding="utf-8"?>
<formControlPr xmlns="http://schemas.microsoft.com/office/spreadsheetml/2009/9/main" objectType="Drop" dropLines="3" dropStyle="combo" dx="16" fmlaLink="$C$64" fmlaRange="Liste!$B$14:$B$16" noThreeD="1" sel="1" val="0"/>
</file>

<file path=xl/ctrlProps/ctrlProp43.xml><?xml version="1.0" encoding="utf-8"?>
<formControlPr xmlns="http://schemas.microsoft.com/office/spreadsheetml/2009/9/main" objectType="Drop" dropLines="5" dropStyle="combo" dx="16" fmlaLink="$K$19" fmlaRange="Liste!$B$19:$B$23" noThreeD="1" sel="1" val="0"/>
</file>

<file path=xl/ctrlProps/ctrlProp44.xml><?xml version="1.0" encoding="utf-8"?>
<formControlPr xmlns="http://schemas.microsoft.com/office/spreadsheetml/2009/9/main" objectType="Drop" dropLines="4" dropStyle="combo" dx="16" fmlaLink="$K$3" fmlaRange="Liste!$G$14:$G$17" noThreeD="1" sel="1" val="0"/>
</file>

<file path=xl/ctrlProps/ctrlProp45.xml><?xml version="1.0" encoding="utf-8"?>
<formControlPr xmlns="http://schemas.microsoft.com/office/spreadsheetml/2009/9/main" objectType="Drop" dropLines="4" dropStyle="combo" dx="16" fmlaLink="$K$4" fmlaRange="Liste!$G$14:$G$17" noThreeD="1" sel="1" val="0"/>
</file>

<file path=xl/ctrlProps/ctrlProp46.xml><?xml version="1.0" encoding="utf-8"?>
<formControlPr xmlns="http://schemas.microsoft.com/office/spreadsheetml/2009/9/main" objectType="Drop" dropLines="4" dropStyle="combo" dx="16" fmlaLink="#REF!" fmlaRange="Liste!$G$14:$G$17" noThreeD="1" sel="0" val="0"/>
</file>

<file path=xl/ctrlProps/ctrlProp47.xml><?xml version="1.0" encoding="utf-8"?>
<formControlPr xmlns="http://schemas.microsoft.com/office/spreadsheetml/2009/9/main" objectType="Drop" dropLines="4" dropStyle="combo" dx="16" fmlaLink="$K$6" fmlaRange="Liste!$G$14:$G$17" noThreeD="1" sel="1" val="0"/>
</file>

<file path=xl/ctrlProps/ctrlProp48.xml><?xml version="1.0" encoding="utf-8"?>
<formControlPr xmlns="http://schemas.microsoft.com/office/spreadsheetml/2009/9/main" objectType="Drop" dropLines="4" dropStyle="combo" dx="16" fmlaLink="$K$7" fmlaRange="Liste!$G$14:$G$17" noThreeD="1" sel="1" val="0"/>
</file>

<file path=xl/ctrlProps/ctrlProp49.xml><?xml version="1.0" encoding="utf-8"?>
<formControlPr xmlns="http://schemas.microsoft.com/office/spreadsheetml/2009/9/main" objectType="Drop" dropLines="4" dropStyle="combo" dx="16" fmlaLink="$K$8" fmlaRange="Liste!$G$14:$G$17" noThreeD="1" sel="1" val="0"/>
</file>

<file path=xl/ctrlProps/ctrlProp5.xml><?xml version="1.0" encoding="utf-8"?>
<formControlPr xmlns="http://schemas.microsoft.com/office/spreadsheetml/2009/9/main" objectType="Drop" dropLines="3" dropStyle="combo" dx="16" fmlaLink="$C$51" fmlaRange="Liste!$B$14:$B$16" noThreeD="1" sel="1" val="0"/>
</file>

<file path=xl/ctrlProps/ctrlProp50.xml><?xml version="1.0" encoding="utf-8"?>
<formControlPr xmlns="http://schemas.microsoft.com/office/spreadsheetml/2009/9/main" objectType="Drop" dropLines="4" dropStyle="combo" dx="16" fmlaLink="$K$9" fmlaRange="Liste!$G$14:$G$17" noThreeD="1" sel="1" val="0"/>
</file>

<file path=xl/ctrlProps/ctrlProp51.xml><?xml version="1.0" encoding="utf-8"?>
<formControlPr xmlns="http://schemas.microsoft.com/office/spreadsheetml/2009/9/main" objectType="Drop" dropLines="4" dropStyle="combo" dx="16" fmlaLink="$K$10" fmlaRange="Liste!$G$14:$G$17" noThreeD="1" sel="1" val="0"/>
</file>

<file path=xl/ctrlProps/ctrlProp52.xml><?xml version="1.0" encoding="utf-8"?>
<formControlPr xmlns="http://schemas.microsoft.com/office/spreadsheetml/2009/9/main" objectType="Drop" dropLines="4" dropStyle="combo" dx="16" fmlaLink="$K$11" fmlaRange="Liste!$G$14:$G$17" noThreeD="1" sel="1" val="0"/>
</file>

<file path=xl/ctrlProps/ctrlProp6.xml><?xml version="1.0" encoding="utf-8"?>
<formControlPr xmlns="http://schemas.microsoft.com/office/spreadsheetml/2009/9/main" objectType="Drop" dropLines="3" dropStyle="combo" dx="16" fmlaLink="$K$78" fmlaRange="Liste!$B$14:$B$16" noThreeD="1" sel="1" val="0"/>
</file>

<file path=xl/ctrlProps/ctrlProp7.xml><?xml version="1.0" encoding="utf-8"?>
<formControlPr xmlns="http://schemas.microsoft.com/office/spreadsheetml/2009/9/main" objectType="Drop" dropLines="3" dropStyle="combo" dx="16" fmlaLink="$K$84" fmlaRange="Liste!$B$14:$B$16" noThreeD="1" sel="1" val="0"/>
</file>

<file path=xl/ctrlProps/ctrlProp8.xml><?xml version="1.0" encoding="utf-8"?>
<formControlPr xmlns="http://schemas.microsoft.com/office/spreadsheetml/2009/9/main" objectType="Drop" dropLines="3" dropStyle="combo" dx="16" fmlaLink="$K$89" fmlaRange="Liste!$B$14:$B$16" noThreeD="1" sel="1" val="0"/>
</file>

<file path=xl/ctrlProps/ctrlProp9.xml><?xml version="1.0" encoding="utf-8"?>
<formControlPr xmlns="http://schemas.microsoft.com/office/spreadsheetml/2009/9/main" objectType="Drop" dropLines="3" dropStyle="combo" dx="16" fmlaLink="$K$96" fmlaRange="Liste!$B$14:$B$16" noThreeD="1" sel="1" val="0"/>
</file>

<file path=xl/drawings/_rels/drawing1.xml.rels><?xml version="1.0" encoding="UTF-8" standalone="yes"?>
<Relationships xmlns="http://schemas.openxmlformats.org/package/2006/relationships"><Relationship Id="rId2" Type="http://schemas.openxmlformats.org/officeDocument/2006/relationships/hyperlink" Target="#'Foerderwerber Koordination'!B2"/><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U2'!B2"/><Relationship Id="rId1" Type="http://schemas.openxmlformats.org/officeDocument/2006/relationships/hyperlink" Target="#'F4'!B2"/></Relationships>
</file>

<file path=xl/drawings/_rels/drawing11.xml.rels><?xml version="1.0" encoding="UTF-8" standalone="yes"?>
<Relationships xmlns="http://schemas.openxmlformats.org/package/2006/relationships"><Relationship Id="rId2" Type="http://schemas.openxmlformats.org/officeDocument/2006/relationships/hyperlink" Target="#'U3'!B2"/><Relationship Id="rId1" Type="http://schemas.openxmlformats.org/officeDocument/2006/relationships/hyperlink" Target="#'Unternehmenspartner 1 '!B2"/></Relationships>
</file>

<file path=xl/drawings/_rels/drawing12.xml.rels><?xml version="1.0" encoding="UTF-8" standalone="yes"?>
<Relationships xmlns="http://schemas.openxmlformats.org/package/2006/relationships"><Relationship Id="rId2" Type="http://schemas.openxmlformats.org/officeDocument/2006/relationships/hyperlink" Target="#'U4'!B2"/><Relationship Id="rId1" Type="http://schemas.openxmlformats.org/officeDocument/2006/relationships/hyperlink" Target="#'U2'!B2"/></Relationships>
</file>

<file path=xl/drawings/_rels/drawing13.xml.rels><?xml version="1.0" encoding="UTF-8" standalone="yes"?>
<Relationships xmlns="http://schemas.openxmlformats.org/package/2006/relationships"><Relationship Id="rId2" Type="http://schemas.openxmlformats.org/officeDocument/2006/relationships/hyperlink" Target="#'Angaben zum Projekt'!B3"/><Relationship Id="rId1" Type="http://schemas.openxmlformats.org/officeDocument/2006/relationships/hyperlink" Target="#'U3'!B2"/></Relationships>
</file>

<file path=xl/drawings/_rels/drawing14.xml.rels><?xml version="1.0" encoding="UTF-8" standalone="yes"?>
<Relationships xmlns="http://schemas.openxmlformats.org/package/2006/relationships"><Relationship Id="rId3" Type="http://schemas.openxmlformats.org/officeDocument/2006/relationships/hyperlink" Target="#Kostenkalkulation!A9"/><Relationship Id="rId2" Type="http://schemas.openxmlformats.org/officeDocument/2006/relationships/hyperlink" Target="#'A2'!A1"/><Relationship Id="rId1" Type="http://schemas.openxmlformats.org/officeDocument/2006/relationships/hyperlink" Target="#'A2'!B3"/></Relationships>
</file>

<file path=xl/drawings/_rels/drawing15.xml.rels><?xml version="1.0" encoding="UTF-8" standalone="yes"?>
<Relationships xmlns="http://schemas.openxmlformats.org/package/2006/relationships"><Relationship Id="rId2" Type="http://schemas.openxmlformats.org/officeDocument/2006/relationships/hyperlink" Target="#Finanzierungsplan!A7"/><Relationship Id="rId1" Type="http://schemas.openxmlformats.org/officeDocument/2006/relationships/hyperlink" Target="#'Angaben zur Projektkooperation'!A5"/></Relationships>
</file>

<file path=xl/drawings/_rels/drawing16.xml.rels><?xml version="1.0" encoding="UTF-8" standalone="yes"?>
<Relationships xmlns="http://schemas.openxmlformats.org/package/2006/relationships"><Relationship Id="rId2" Type="http://schemas.openxmlformats.org/officeDocument/2006/relationships/hyperlink" Target="#'Angaben zur Projektkooperation'!A1"/><Relationship Id="rId1" Type="http://schemas.openxmlformats.org/officeDocument/2006/relationships/hyperlink" Target="#'Erg&#228;nzende Informationen'!A1"/></Relationships>
</file>

<file path=xl/drawings/_rels/drawing17.xml.rels><?xml version="1.0" encoding="UTF-8" standalone="yes"?>
<Relationships xmlns="http://schemas.openxmlformats.org/package/2006/relationships"><Relationship Id="rId2" Type="http://schemas.openxmlformats.org/officeDocument/2006/relationships/hyperlink" Target="#Finanzierungsplan!A7"/><Relationship Id="rId1" Type="http://schemas.openxmlformats.org/officeDocument/2006/relationships/hyperlink" Target="#'Zustimmungserkl., Unterschrift'!A1"/></Relationships>
</file>

<file path=xl/drawings/_rels/drawing18.xml.rels><?xml version="1.0" encoding="UTF-8" standalone="yes"?>
<Relationships xmlns="http://schemas.openxmlformats.org/package/2006/relationships"><Relationship Id="rId1" Type="http://schemas.openxmlformats.org/officeDocument/2006/relationships/hyperlink" Target="#'Erg&#228;nzende Informationen'!A1"/></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2" Type="http://schemas.openxmlformats.org/officeDocument/2006/relationships/hyperlink" Target="#Arbeitspakete!B3"/><Relationship Id="rId1" Type="http://schemas.openxmlformats.org/officeDocument/2006/relationships/hyperlink" Target="#'U4'!B2"/></Relationships>
</file>

<file path=xl/drawings/_rels/drawing3.xml.rels><?xml version="1.0" encoding="UTF-8" standalone="yes"?>
<Relationships xmlns="http://schemas.openxmlformats.org/package/2006/relationships"><Relationship Id="rId2" Type="http://schemas.openxmlformats.org/officeDocument/2006/relationships/hyperlink" Target="#'A2'!B3"/><Relationship Id="rId1" Type="http://schemas.openxmlformats.org/officeDocument/2006/relationships/hyperlink" Target="#'Angaben zum Projekt'!B3"/></Relationships>
</file>

<file path=xl/drawings/_rels/drawing4.xml.rels><?xml version="1.0" encoding="UTF-8" standalone="yes"?>
<Relationships xmlns="http://schemas.openxmlformats.org/package/2006/relationships"><Relationship Id="rId2" Type="http://schemas.openxmlformats.org/officeDocument/2006/relationships/hyperlink" Target="#'Angaben zur Projektkooperation'!A5"/><Relationship Id="rId1" Type="http://schemas.openxmlformats.org/officeDocument/2006/relationships/hyperlink" Target="#Arbeitspakete!B3"/></Relationships>
</file>

<file path=xl/drawings/_rels/drawing5.xml.rels><?xml version="1.0" encoding="UTF-8" standalone="yes"?>
<Relationships xmlns="http://schemas.openxmlformats.org/package/2006/relationships"><Relationship Id="rId3" Type="http://schemas.openxmlformats.org/officeDocument/2006/relationships/hyperlink" Target="#Deckblatt!B2"/><Relationship Id="rId2" Type="http://schemas.openxmlformats.org/officeDocument/2006/relationships/hyperlink" Target="#'Forschungspartner 1'!B2"/><Relationship Id="rId1" Type="http://schemas.openxmlformats.org/officeDocument/2006/relationships/hyperlink" Target="#Deckblatt!B13"/></Relationships>
</file>

<file path=xl/drawings/_rels/drawing6.xml.rels><?xml version="1.0" encoding="UTF-8" standalone="yes"?>
<Relationships xmlns="http://schemas.openxmlformats.org/package/2006/relationships"><Relationship Id="rId2" Type="http://schemas.openxmlformats.org/officeDocument/2006/relationships/hyperlink" Target="#'F2'!B2"/><Relationship Id="rId1" Type="http://schemas.openxmlformats.org/officeDocument/2006/relationships/hyperlink" Target="#'Foerderwerber Koordination'!B2"/></Relationships>
</file>

<file path=xl/drawings/_rels/drawing7.xml.rels><?xml version="1.0" encoding="UTF-8" standalone="yes"?>
<Relationships xmlns="http://schemas.openxmlformats.org/package/2006/relationships"><Relationship Id="rId2" Type="http://schemas.openxmlformats.org/officeDocument/2006/relationships/hyperlink" Target="#'F3'!B2"/><Relationship Id="rId1" Type="http://schemas.openxmlformats.org/officeDocument/2006/relationships/hyperlink" Target="#'Forschungspartner 1'!B2"/></Relationships>
</file>

<file path=xl/drawings/_rels/drawing8.xml.rels><?xml version="1.0" encoding="UTF-8" standalone="yes"?>
<Relationships xmlns="http://schemas.openxmlformats.org/package/2006/relationships"><Relationship Id="rId2" Type="http://schemas.openxmlformats.org/officeDocument/2006/relationships/hyperlink" Target="#'F4'!B2"/><Relationship Id="rId1" Type="http://schemas.openxmlformats.org/officeDocument/2006/relationships/hyperlink" Target="#'F2'!B2"/></Relationships>
</file>

<file path=xl/drawings/_rels/drawing9.xml.rels><?xml version="1.0" encoding="UTF-8" standalone="yes"?>
<Relationships xmlns="http://schemas.openxmlformats.org/package/2006/relationships"><Relationship Id="rId2" Type="http://schemas.openxmlformats.org/officeDocument/2006/relationships/hyperlink" Target="#'Unternehmenspartner 1 '!B2"/><Relationship Id="rId1" Type="http://schemas.openxmlformats.org/officeDocument/2006/relationships/hyperlink" Target="#'F3'!B2"/></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351399</xdr:colOff>
      <xdr:row>13</xdr:row>
      <xdr:rowOff>142875</xdr:rowOff>
    </xdr:from>
    <xdr:to>
      <xdr:col>3</xdr:col>
      <xdr:colOff>1434729</xdr:colOff>
      <xdr:row>13</xdr:row>
      <xdr:rowOff>847725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3449" y="9229725"/>
          <a:ext cx="1921530" cy="704850"/>
        </a:xfrm>
        <a:prstGeom prst="rect">
          <a:avLst/>
        </a:prstGeom>
      </xdr:spPr>
    </xdr:pic>
    <xdr:clientData/>
  </xdr:twoCellAnchor>
  <xdr:twoCellAnchor>
    <xdr:from>
      <xdr:col>1</xdr:col>
      <xdr:colOff>1609724</xdr:colOff>
      <xdr:row>0</xdr:row>
      <xdr:rowOff>104775</xdr:rowOff>
    </xdr:from>
    <xdr:to>
      <xdr:col>3</xdr:col>
      <xdr:colOff>1310639</xdr:colOff>
      <xdr:row>0</xdr:row>
      <xdr:rowOff>619124</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766184" y="104775"/>
          <a:ext cx="2764155" cy="514349"/>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Förderwerber Koordination</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0</xdr:col>
      <xdr:colOff>3133725</xdr:colOff>
      <xdr:row>0</xdr:row>
      <xdr:rowOff>219075</xdr:rowOff>
    </xdr:from>
    <xdr:to>
      <xdr:col>2</xdr:col>
      <xdr:colOff>251734</xdr:colOff>
      <xdr:row>0</xdr:row>
      <xdr:rowOff>733425</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3133725" y="219075"/>
          <a:ext cx="2461534"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Forschungspartner 4</a:t>
          </a:r>
        </a:p>
      </xdr:txBody>
    </xdr:sp>
    <xdr:clientData fPrintsWithSheet="0"/>
  </xdr:twoCellAnchor>
  <xdr:twoCellAnchor>
    <xdr:from>
      <xdr:col>2</xdr:col>
      <xdr:colOff>361950</xdr:colOff>
      <xdr:row>0</xdr:row>
      <xdr:rowOff>219075</xdr:rowOff>
    </xdr:from>
    <xdr:to>
      <xdr:col>3</xdr:col>
      <xdr:colOff>19050</xdr:colOff>
      <xdr:row>0</xdr:row>
      <xdr:rowOff>733425</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5705475" y="219075"/>
          <a:ext cx="242887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2</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19050</xdr:colOff>
          <xdr:row>31</xdr:row>
          <xdr:rowOff>200025</xdr:rowOff>
        </xdr:from>
        <xdr:to>
          <xdr:col>1</xdr:col>
          <xdr:colOff>2190750</xdr:colOff>
          <xdr:row>31</xdr:row>
          <xdr:rowOff>495300</xdr:rowOff>
        </xdr:to>
        <xdr:sp macro="" textlink="">
          <xdr:nvSpPr>
            <xdr:cNvPr id="28683" name="Drop Down 11" hidden="1">
              <a:extLst>
                <a:ext uri="{63B3BB69-23CF-44E3-9099-C40C66FF867C}">
                  <a14:compatExt spid="_x0000_s286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85725</xdr:rowOff>
        </xdr:from>
        <xdr:to>
          <xdr:col>1</xdr:col>
          <xdr:colOff>2190750</xdr:colOff>
          <xdr:row>33</xdr:row>
          <xdr:rowOff>381000</xdr:rowOff>
        </xdr:to>
        <xdr:sp macro="" textlink="">
          <xdr:nvSpPr>
            <xdr:cNvPr id="28689" name="Drop Down 17" hidden="1">
              <a:extLst>
                <a:ext uri="{63B3BB69-23CF-44E3-9099-C40C66FF867C}">
                  <a14:compatExt spid="_x0000_s286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85725</xdr:rowOff>
        </xdr:from>
        <xdr:to>
          <xdr:col>1</xdr:col>
          <xdr:colOff>2190750</xdr:colOff>
          <xdr:row>63</xdr:row>
          <xdr:rowOff>381000</xdr:rowOff>
        </xdr:to>
        <xdr:sp macro="" textlink="">
          <xdr:nvSpPr>
            <xdr:cNvPr id="28690" name="Drop Down 18" hidden="1">
              <a:extLst>
                <a:ext uri="{63B3BB69-23CF-44E3-9099-C40C66FF867C}">
                  <a14:compatExt spid="_x0000_s286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38100</xdr:rowOff>
        </xdr:from>
        <xdr:to>
          <xdr:col>2</xdr:col>
          <xdr:colOff>361950</xdr:colOff>
          <xdr:row>18</xdr:row>
          <xdr:rowOff>333375</xdr:rowOff>
        </xdr:to>
        <xdr:sp macro="" textlink="">
          <xdr:nvSpPr>
            <xdr:cNvPr id="28692" name="Drop Down 20" hidden="1">
              <a:extLst>
                <a:ext uri="{63B3BB69-23CF-44E3-9099-C40C66FF867C}">
                  <a14:compatExt spid="_x0000_s286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0</xdr:colOff>
      <xdr:row>67</xdr:row>
      <xdr:rowOff>133350</xdr:rowOff>
    </xdr:from>
    <xdr:to>
      <xdr:col>2</xdr:col>
      <xdr:colOff>261259</xdr:colOff>
      <xdr:row>70</xdr:row>
      <xdr:rowOff>19050</xdr:rowOff>
    </xdr:to>
    <xdr:sp macro="" textlink="">
      <xdr:nvSpPr>
        <xdr:cNvPr id="8" name="Pfeil nach rechts 7" descr="Zur nächsten Seite" title="Next">
          <a:hlinkClick xmlns:r="http://schemas.openxmlformats.org/officeDocument/2006/relationships" r:id="rId1"/>
          <a:extLst>
            <a:ext uri="{FF2B5EF4-FFF2-40B4-BE49-F238E27FC236}">
              <a16:creationId xmlns:a16="http://schemas.microsoft.com/office/drawing/2014/main" id="{00000000-0008-0000-0600-000008000000}"/>
            </a:ext>
          </a:extLst>
        </xdr:cNvPr>
        <xdr:cNvSpPr/>
      </xdr:nvSpPr>
      <xdr:spPr>
        <a:xfrm flipH="1">
          <a:off x="3143250" y="31613475"/>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Forschungspartner 4</a:t>
          </a:r>
        </a:p>
      </xdr:txBody>
    </xdr:sp>
    <xdr:clientData fPrintsWithSheet="0"/>
  </xdr:twoCellAnchor>
  <xdr:twoCellAnchor>
    <xdr:from>
      <xdr:col>2</xdr:col>
      <xdr:colOff>371475</xdr:colOff>
      <xdr:row>67</xdr:row>
      <xdr:rowOff>133350</xdr:rowOff>
    </xdr:from>
    <xdr:to>
      <xdr:col>3</xdr:col>
      <xdr:colOff>28575</xdr:colOff>
      <xdr:row>70</xdr:row>
      <xdr:rowOff>19050</xdr:rowOff>
    </xdr:to>
    <xdr:sp macro="" textlink="">
      <xdr:nvSpPr>
        <xdr:cNvPr id="9" name="Pfeil nach rechts 8" descr="Zur nächsten Seite" title="Next">
          <a:hlinkClick xmlns:r="http://schemas.openxmlformats.org/officeDocument/2006/relationships" r:id="rId2"/>
          <a:extLst>
            <a:ext uri="{FF2B5EF4-FFF2-40B4-BE49-F238E27FC236}">
              <a16:creationId xmlns:a16="http://schemas.microsoft.com/office/drawing/2014/main" id="{00000000-0008-0000-0600-000009000000}"/>
            </a:ext>
          </a:extLst>
        </xdr:cNvPr>
        <xdr:cNvSpPr/>
      </xdr:nvSpPr>
      <xdr:spPr>
        <a:xfrm>
          <a:off x="5953125" y="31613475"/>
          <a:ext cx="29146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2</a:t>
          </a:r>
        </a:p>
      </xdr:txBody>
    </xdr:sp>
    <xdr:clientData fPrintsWithSheet="0"/>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31</xdr:row>
          <xdr:rowOff>200025</xdr:rowOff>
        </xdr:from>
        <xdr:to>
          <xdr:col>2</xdr:col>
          <xdr:colOff>0</xdr:colOff>
          <xdr:row>31</xdr:row>
          <xdr:rowOff>495300</xdr:rowOff>
        </xdr:to>
        <xdr:sp macro="" textlink="">
          <xdr:nvSpPr>
            <xdr:cNvPr id="62465" name="Drop Down 1" hidden="1">
              <a:extLst>
                <a:ext uri="{63B3BB69-23CF-44E3-9099-C40C66FF867C}">
                  <a14:compatExt spid="_x0000_s624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85725</xdr:rowOff>
        </xdr:from>
        <xdr:to>
          <xdr:col>2</xdr:col>
          <xdr:colOff>0</xdr:colOff>
          <xdr:row>33</xdr:row>
          <xdr:rowOff>381000</xdr:rowOff>
        </xdr:to>
        <xdr:sp macro="" textlink="">
          <xdr:nvSpPr>
            <xdr:cNvPr id="62466" name="Drop Down 2" hidden="1">
              <a:extLst>
                <a:ext uri="{63B3BB69-23CF-44E3-9099-C40C66FF867C}">
                  <a14:compatExt spid="_x0000_s624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85725</xdr:rowOff>
        </xdr:from>
        <xdr:to>
          <xdr:col>2</xdr:col>
          <xdr:colOff>0</xdr:colOff>
          <xdr:row>63</xdr:row>
          <xdr:rowOff>381000</xdr:rowOff>
        </xdr:to>
        <xdr:sp macro="" textlink="">
          <xdr:nvSpPr>
            <xdr:cNvPr id="62467" name="Drop Down 3" hidden="1">
              <a:extLst>
                <a:ext uri="{63B3BB69-23CF-44E3-9099-C40C66FF867C}">
                  <a14:compatExt spid="_x0000_s624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38100</xdr:rowOff>
        </xdr:from>
        <xdr:to>
          <xdr:col>2</xdr:col>
          <xdr:colOff>361950</xdr:colOff>
          <xdr:row>18</xdr:row>
          <xdr:rowOff>333375</xdr:rowOff>
        </xdr:to>
        <xdr:sp macro="" textlink="">
          <xdr:nvSpPr>
            <xdr:cNvPr id="62468" name="Drop Down 4" hidden="1">
              <a:extLst>
                <a:ext uri="{63B3BB69-23CF-44E3-9099-C40C66FF867C}">
                  <a14:compatExt spid="_x0000_s62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0</xdr:colOff>
      <xdr:row>0</xdr:row>
      <xdr:rowOff>171450</xdr:rowOff>
    </xdr:from>
    <xdr:to>
      <xdr:col>2</xdr:col>
      <xdr:colOff>251734</xdr:colOff>
      <xdr:row>0</xdr:row>
      <xdr:rowOff>685800</xdr:rowOff>
    </xdr:to>
    <xdr:sp macro="" textlink="">
      <xdr:nvSpPr>
        <xdr:cNvPr id="10" name="Pfeil nach rechts 9" descr="Zur nächsten Seite" title="Next">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flipH="1">
          <a:off x="3143250" y="171450"/>
          <a:ext cx="2690134"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1</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361950</xdr:colOff>
      <xdr:row>0</xdr:row>
      <xdr:rowOff>171450</xdr:rowOff>
    </xdr:from>
    <xdr:to>
      <xdr:col>3</xdr:col>
      <xdr:colOff>66675</xdr:colOff>
      <xdr:row>0</xdr:row>
      <xdr:rowOff>685800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5943600" y="171450"/>
          <a:ext cx="289560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3</a:t>
          </a:r>
        </a:p>
      </xdr:txBody>
    </xdr:sp>
    <xdr:clientData fPrintsWithSheet="0"/>
  </xdr:twoCellAnchor>
  <xdr:twoCellAnchor>
    <xdr:from>
      <xdr:col>0</xdr:col>
      <xdr:colOff>3076575</xdr:colOff>
      <xdr:row>68</xdr:row>
      <xdr:rowOff>9525</xdr:rowOff>
    </xdr:from>
    <xdr:to>
      <xdr:col>2</xdr:col>
      <xdr:colOff>194584</xdr:colOff>
      <xdr:row>70</xdr:row>
      <xdr:rowOff>104775</xdr:rowOff>
    </xdr:to>
    <xdr:sp macro="" textlink="">
      <xdr:nvSpPr>
        <xdr:cNvPr id="12" name="Pfeil nach rechts 11" descr="Zur nächsten Seite" title="Next">
          <a:hlinkClick xmlns:r="http://schemas.openxmlformats.org/officeDocument/2006/relationships" r:id="rId1"/>
          <a:extLst>
            <a:ext uri="{FF2B5EF4-FFF2-40B4-BE49-F238E27FC236}">
              <a16:creationId xmlns:a16="http://schemas.microsoft.com/office/drawing/2014/main" id="{00000000-0008-0000-0700-00000C000000}"/>
            </a:ext>
          </a:extLst>
        </xdr:cNvPr>
        <xdr:cNvSpPr/>
      </xdr:nvSpPr>
      <xdr:spPr>
        <a:xfrm flipH="1">
          <a:off x="3076575" y="29841825"/>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1</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304800</xdr:colOff>
      <xdr:row>68</xdr:row>
      <xdr:rowOff>9525</xdr:rowOff>
    </xdr:from>
    <xdr:to>
      <xdr:col>3</xdr:col>
      <xdr:colOff>9525</xdr:colOff>
      <xdr:row>70</xdr:row>
      <xdr:rowOff>104775</xdr:rowOff>
    </xdr:to>
    <xdr:sp macro="" textlink="">
      <xdr:nvSpPr>
        <xdr:cNvPr id="13" name="Pfeil nach rechts 12" descr="Zur nächsten Seite" title="Next">
          <a:hlinkClick xmlns:r="http://schemas.openxmlformats.org/officeDocument/2006/relationships" r:id="rId2"/>
          <a:extLst>
            <a:ext uri="{FF2B5EF4-FFF2-40B4-BE49-F238E27FC236}">
              <a16:creationId xmlns:a16="http://schemas.microsoft.com/office/drawing/2014/main" id="{00000000-0008-0000-0700-00000D000000}"/>
            </a:ext>
          </a:extLst>
        </xdr:cNvPr>
        <xdr:cNvSpPr/>
      </xdr:nvSpPr>
      <xdr:spPr>
        <a:xfrm>
          <a:off x="5886450" y="29841825"/>
          <a:ext cx="289560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3</a:t>
          </a:r>
        </a:p>
      </xdr:txBody>
    </xdr:sp>
    <xdr:clientData fPrintsWithSheet="0"/>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31</xdr:row>
          <xdr:rowOff>200025</xdr:rowOff>
        </xdr:from>
        <xdr:to>
          <xdr:col>2</xdr:col>
          <xdr:colOff>0</xdr:colOff>
          <xdr:row>31</xdr:row>
          <xdr:rowOff>495300</xdr:rowOff>
        </xdr:to>
        <xdr:sp macro="" textlink="">
          <xdr:nvSpPr>
            <xdr:cNvPr id="63489" name="Drop Down 1" hidden="1">
              <a:extLst>
                <a:ext uri="{63B3BB69-23CF-44E3-9099-C40C66FF867C}">
                  <a14:compatExt spid="_x0000_s634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85725</xdr:rowOff>
        </xdr:from>
        <xdr:to>
          <xdr:col>2</xdr:col>
          <xdr:colOff>0</xdr:colOff>
          <xdr:row>33</xdr:row>
          <xdr:rowOff>381000</xdr:rowOff>
        </xdr:to>
        <xdr:sp macro="" textlink="">
          <xdr:nvSpPr>
            <xdr:cNvPr id="63490" name="Drop Down 2" hidden="1">
              <a:extLst>
                <a:ext uri="{63B3BB69-23CF-44E3-9099-C40C66FF867C}">
                  <a14:compatExt spid="_x0000_s634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85725</xdr:rowOff>
        </xdr:from>
        <xdr:to>
          <xdr:col>2</xdr:col>
          <xdr:colOff>0</xdr:colOff>
          <xdr:row>63</xdr:row>
          <xdr:rowOff>381000</xdr:rowOff>
        </xdr:to>
        <xdr:sp macro="" textlink="">
          <xdr:nvSpPr>
            <xdr:cNvPr id="63491" name="Drop Down 3" hidden="1">
              <a:extLst>
                <a:ext uri="{63B3BB69-23CF-44E3-9099-C40C66FF867C}">
                  <a14:compatExt spid="_x0000_s634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38100</xdr:rowOff>
        </xdr:from>
        <xdr:to>
          <xdr:col>2</xdr:col>
          <xdr:colOff>361950</xdr:colOff>
          <xdr:row>18</xdr:row>
          <xdr:rowOff>333375</xdr:rowOff>
        </xdr:to>
        <xdr:sp macro="" textlink="">
          <xdr:nvSpPr>
            <xdr:cNvPr id="63492" name="Drop Down 4" hidden="1">
              <a:extLst>
                <a:ext uri="{63B3BB69-23CF-44E3-9099-C40C66FF867C}">
                  <a14:compatExt spid="_x0000_s634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3057525</xdr:colOff>
      <xdr:row>0</xdr:row>
      <xdr:rowOff>171450</xdr:rowOff>
    </xdr:from>
    <xdr:to>
      <xdr:col>2</xdr:col>
      <xdr:colOff>175534</xdr:colOff>
      <xdr:row>0</xdr:row>
      <xdr:rowOff>685800</xdr:rowOff>
    </xdr:to>
    <xdr:sp macro="" textlink="">
      <xdr:nvSpPr>
        <xdr:cNvPr id="10" name="Pfeil nach rechts 9" descr="Zur nächsten Seite" title="Next">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flipH="1">
          <a:off x="3057525" y="171450"/>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2</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285750</xdr:colOff>
      <xdr:row>0</xdr:row>
      <xdr:rowOff>171450</xdr:rowOff>
    </xdr:from>
    <xdr:to>
      <xdr:col>3</xdr:col>
      <xdr:colOff>9525</xdr:colOff>
      <xdr:row>0</xdr:row>
      <xdr:rowOff>685800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800-00000B000000}"/>
            </a:ext>
          </a:extLst>
        </xdr:cNvPr>
        <xdr:cNvSpPr/>
      </xdr:nvSpPr>
      <xdr:spPr>
        <a:xfrm>
          <a:off x="5867400" y="171450"/>
          <a:ext cx="29146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4</a:t>
          </a:r>
        </a:p>
      </xdr:txBody>
    </xdr:sp>
    <xdr:clientData fPrintsWithSheet="0"/>
  </xdr:twoCellAnchor>
  <xdr:twoCellAnchor>
    <xdr:from>
      <xdr:col>0</xdr:col>
      <xdr:colOff>3057525</xdr:colOff>
      <xdr:row>68</xdr:row>
      <xdr:rowOff>76200</xdr:rowOff>
    </xdr:from>
    <xdr:to>
      <xdr:col>2</xdr:col>
      <xdr:colOff>175534</xdr:colOff>
      <xdr:row>70</xdr:row>
      <xdr:rowOff>171450</xdr:rowOff>
    </xdr:to>
    <xdr:sp macro="" textlink="">
      <xdr:nvSpPr>
        <xdr:cNvPr id="12" name="Pfeil nach rechts 11" descr="Zur nächsten Seite" title="Next">
          <a:hlinkClick xmlns:r="http://schemas.openxmlformats.org/officeDocument/2006/relationships" r:id="rId1"/>
          <a:extLst>
            <a:ext uri="{FF2B5EF4-FFF2-40B4-BE49-F238E27FC236}">
              <a16:creationId xmlns:a16="http://schemas.microsoft.com/office/drawing/2014/main" id="{00000000-0008-0000-0800-00000C000000}"/>
            </a:ext>
          </a:extLst>
        </xdr:cNvPr>
        <xdr:cNvSpPr/>
      </xdr:nvSpPr>
      <xdr:spPr>
        <a:xfrm flipH="1">
          <a:off x="3057525" y="29908500"/>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2</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285750</xdr:colOff>
      <xdr:row>68</xdr:row>
      <xdr:rowOff>76200</xdr:rowOff>
    </xdr:from>
    <xdr:to>
      <xdr:col>3</xdr:col>
      <xdr:colOff>9525</xdr:colOff>
      <xdr:row>70</xdr:row>
      <xdr:rowOff>171450</xdr:rowOff>
    </xdr:to>
    <xdr:sp macro="" textlink="">
      <xdr:nvSpPr>
        <xdr:cNvPr id="13" name="Pfeil nach rechts 12" descr="Zur nächsten Seite" title="Next">
          <a:hlinkClick xmlns:r="http://schemas.openxmlformats.org/officeDocument/2006/relationships" r:id="rId2"/>
          <a:extLst>
            <a:ext uri="{FF2B5EF4-FFF2-40B4-BE49-F238E27FC236}">
              <a16:creationId xmlns:a16="http://schemas.microsoft.com/office/drawing/2014/main" id="{00000000-0008-0000-0800-00000D000000}"/>
            </a:ext>
          </a:extLst>
        </xdr:cNvPr>
        <xdr:cNvSpPr/>
      </xdr:nvSpPr>
      <xdr:spPr>
        <a:xfrm>
          <a:off x="5867400" y="29908500"/>
          <a:ext cx="29146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Unternehmenspartner 4</a:t>
          </a:r>
        </a:p>
      </xdr:txBody>
    </xdr:sp>
    <xdr:clientData fPrintsWithSheet="0"/>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31</xdr:row>
          <xdr:rowOff>200025</xdr:rowOff>
        </xdr:from>
        <xdr:to>
          <xdr:col>1</xdr:col>
          <xdr:colOff>2190750</xdr:colOff>
          <xdr:row>31</xdr:row>
          <xdr:rowOff>495300</xdr:rowOff>
        </xdr:to>
        <xdr:sp macro="" textlink="">
          <xdr:nvSpPr>
            <xdr:cNvPr id="64513" name="Drop Down 1" hidden="1">
              <a:extLst>
                <a:ext uri="{63B3BB69-23CF-44E3-9099-C40C66FF867C}">
                  <a14:compatExt spid="_x0000_s645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xdr:row>
          <xdr:rowOff>85725</xdr:rowOff>
        </xdr:from>
        <xdr:to>
          <xdr:col>1</xdr:col>
          <xdr:colOff>2190750</xdr:colOff>
          <xdr:row>33</xdr:row>
          <xdr:rowOff>381000</xdr:rowOff>
        </xdr:to>
        <xdr:sp macro="" textlink="">
          <xdr:nvSpPr>
            <xdr:cNvPr id="64514" name="Drop Down 2" hidden="1">
              <a:extLst>
                <a:ext uri="{63B3BB69-23CF-44E3-9099-C40C66FF867C}">
                  <a14:compatExt spid="_x0000_s645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85725</xdr:rowOff>
        </xdr:from>
        <xdr:to>
          <xdr:col>1</xdr:col>
          <xdr:colOff>2190750</xdr:colOff>
          <xdr:row>63</xdr:row>
          <xdr:rowOff>381000</xdr:rowOff>
        </xdr:to>
        <xdr:sp macro="" textlink="">
          <xdr:nvSpPr>
            <xdr:cNvPr id="64515" name="Drop Down 3" hidden="1">
              <a:extLst>
                <a:ext uri="{63B3BB69-23CF-44E3-9099-C40C66FF867C}">
                  <a14:compatExt spid="_x0000_s64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38100</xdr:rowOff>
        </xdr:from>
        <xdr:to>
          <xdr:col>2</xdr:col>
          <xdr:colOff>361950</xdr:colOff>
          <xdr:row>18</xdr:row>
          <xdr:rowOff>333375</xdr:rowOff>
        </xdr:to>
        <xdr:sp macro="" textlink="">
          <xdr:nvSpPr>
            <xdr:cNvPr id="64516" name="Drop Down 4" hidden="1">
              <a:extLst>
                <a:ext uri="{63B3BB69-23CF-44E3-9099-C40C66FF867C}">
                  <a14:compatExt spid="_x0000_s64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3076575</xdr:colOff>
      <xdr:row>0</xdr:row>
      <xdr:rowOff>190500</xdr:rowOff>
    </xdr:from>
    <xdr:to>
      <xdr:col>2</xdr:col>
      <xdr:colOff>194584</xdr:colOff>
      <xdr:row>0</xdr:row>
      <xdr:rowOff>704850</xdr:rowOff>
    </xdr:to>
    <xdr:sp macro="" textlink="">
      <xdr:nvSpPr>
        <xdr:cNvPr id="10" name="Pfeil nach rechts 9" descr="Zur nächsten Seite" title="Next">
          <a:hlinkClick xmlns:r="http://schemas.openxmlformats.org/officeDocument/2006/relationships" r:id="rId1"/>
          <a:extLst>
            <a:ext uri="{FF2B5EF4-FFF2-40B4-BE49-F238E27FC236}">
              <a16:creationId xmlns:a16="http://schemas.microsoft.com/office/drawing/2014/main" id="{00000000-0008-0000-0900-00000A000000}"/>
            </a:ext>
          </a:extLst>
        </xdr:cNvPr>
        <xdr:cNvSpPr/>
      </xdr:nvSpPr>
      <xdr:spPr>
        <a:xfrm flipH="1">
          <a:off x="3076575" y="190500"/>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3</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304800</xdr:colOff>
      <xdr:row>0</xdr:row>
      <xdr:rowOff>190500</xdr:rowOff>
    </xdr:from>
    <xdr:to>
      <xdr:col>3</xdr:col>
      <xdr:colOff>28575</xdr:colOff>
      <xdr:row>0</xdr:row>
      <xdr:rowOff>704850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900-00000B000000}"/>
            </a:ext>
          </a:extLst>
        </xdr:cNvPr>
        <xdr:cNvSpPr/>
      </xdr:nvSpPr>
      <xdr:spPr>
        <a:xfrm>
          <a:off x="5886450" y="190500"/>
          <a:ext cx="29146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Angaben zum Projekt</a:t>
          </a:r>
        </a:p>
      </xdr:txBody>
    </xdr:sp>
    <xdr:clientData fPrintsWithSheet="0"/>
  </xdr:twoCellAnchor>
  <xdr:twoCellAnchor>
    <xdr:from>
      <xdr:col>0</xdr:col>
      <xdr:colOff>3076575</xdr:colOff>
      <xdr:row>68</xdr:row>
      <xdr:rowOff>38100</xdr:rowOff>
    </xdr:from>
    <xdr:to>
      <xdr:col>2</xdr:col>
      <xdr:colOff>194584</xdr:colOff>
      <xdr:row>70</xdr:row>
      <xdr:rowOff>133350</xdr:rowOff>
    </xdr:to>
    <xdr:sp macro="" textlink="">
      <xdr:nvSpPr>
        <xdr:cNvPr id="12" name="Pfeil nach rechts 11" descr="Zur nächsten Seite" title="Next">
          <a:hlinkClick xmlns:r="http://schemas.openxmlformats.org/officeDocument/2006/relationships" r:id="rId1"/>
          <a:extLst>
            <a:ext uri="{FF2B5EF4-FFF2-40B4-BE49-F238E27FC236}">
              <a16:creationId xmlns:a16="http://schemas.microsoft.com/office/drawing/2014/main" id="{00000000-0008-0000-0900-00000C000000}"/>
            </a:ext>
          </a:extLst>
        </xdr:cNvPr>
        <xdr:cNvSpPr/>
      </xdr:nvSpPr>
      <xdr:spPr>
        <a:xfrm flipH="1">
          <a:off x="3076575" y="29870400"/>
          <a:ext cx="2699659"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kumimoji="0" lang="de-AT" sz="1100" b="1" i="0" u="none" strike="noStrike" kern="0" cap="none" spc="0" normalizeH="0" baseline="0" noProof="0">
              <a:ln>
                <a:noFill/>
              </a:ln>
              <a:solidFill>
                <a:sysClr val="window" lastClr="FFFFFF"/>
              </a:solidFill>
              <a:effectLst/>
              <a:uLnTx/>
              <a:uFillTx/>
              <a:latin typeface="+mn-lt"/>
              <a:ea typeface="+mn-ea"/>
              <a:cs typeface="+mn-cs"/>
            </a:rPr>
            <a:t>Unternehmenspartner  3</a:t>
          </a: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twoCellAnchor>
    <xdr:from>
      <xdr:col>2</xdr:col>
      <xdr:colOff>304800</xdr:colOff>
      <xdr:row>68</xdr:row>
      <xdr:rowOff>38100</xdr:rowOff>
    </xdr:from>
    <xdr:to>
      <xdr:col>3</xdr:col>
      <xdr:colOff>28575</xdr:colOff>
      <xdr:row>70</xdr:row>
      <xdr:rowOff>133350</xdr:rowOff>
    </xdr:to>
    <xdr:sp macro="" textlink="">
      <xdr:nvSpPr>
        <xdr:cNvPr id="13" name="Pfeil nach rechts 12" descr="Zur nächsten Seite" title="Next">
          <a:hlinkClick xmlns:r="http://schemas.openxmlformats.org/officeDocument/2006/relationships" r:id="rId2"/>
          <a:extLst>
            <a:ext uri="{FF2B5EF4-FFF2-40B4-BE49-F238E27FC236}">
              <a16:creationId xmlns:a16="http://schemas.microsoft.com/office/drawing/2014/main" id="{00000000-0008-0000-0900-00000D000000}"/>
            </a:ext>
          </a:extLst>
        </xdr:cNvPr>
        <xdr:cNvSpPr/>
      </xdr:nvSpPr>
      <xdr:spPr>
        <a:xfrm>
          <a:off x="5886450" y="29870400"/>
          <a:ext cx="29146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Angaben zum Projekt</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2720340</xdr:colOff>
      <xdr:row>0</xdr:row>
      <xdr:rowOff>295278</xdr:rowOff>
    </xdr:from>
    <xdr:to>
      <xdr:col>2</xdr:col>
      <xdr:colOff>152400</xdr:colOff>
      <xdr:row>1</xdr:row>
      <xdr:rowOff>95251</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flipH="1">
          <a:off x="2720340" y="295278"/>
          <a:ext cx="2004060" cy="54673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Arbeitspakete 2</a:t>
          </a:r>
        </a:p>
      </xdr:txBody>
    </xdr:sp>
    <xdr:clientData fPrintsWithSheet="0"/>
  </xdr:twoCellAnchor>
  <xdr:twoCellAnchor>
    <xdr:from>
      <xdr:col>0</xdr:col>
      <xdr:colOff>2491740</xdr:colOff>
      <xdr:row>21</xdr:row>
      <xdr:rowOff>9527</xdr:rowOff>
    </xdr:from>
    <xdr:to>
      <xdr:col>1</xdr:col>
      <xdr:colOff>1287780</xdr:colOff>
      <xdr:row>23</xdr:row>
      <xdr:rowOff>104777</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D00-000004000000}"/>
            </a:ext>
          </a:extLst>
        </xdr:cNvPr>
        <xdr:cNvSpPr/>
      </xdr:nvSpPr>
      <xdr:spPr>
        <a:xfrm flipH="1">
          <a:off x="2491740" y="29712287"/>
          <a:ext cx="2042160" cy="46101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Arbeitspakete 2</a:t>
          </a:r>
        </a:p>
      </xdr:txBody>
    </xdr:sp>
    <xdr:clientData fPrintsWithSheet="0"/>
  </xdr:twoCellAnchor>
  <xdr:twoCellAnchor>
    <xdr:from>
      <xdr:col>2</xdr:col>
      <xdr:colOff>365760</xdr:colOff>
      <xdr:row>0</xdr:row>
      <xdr:rowOff>312420</xdr:rowOff>
    </xdr:from>
    <xdr:to>
      <xdr:col>3</xdr:col>
      <xdr:colOff>280284</xdr:colOff>
      <xdr:row>1</xdr:row>
      <xdr:rowOff>78353</xdr:rowOff>
    </xdr:to>
    <xdr:sp macro="" textlink="">
      <xdr:nvSpPr>
        <xdr:cNvPr id="6" name="Pfeil nach rechts 2" descr="Zur nächsten Seite" title="Next">
          <a:hlinkClick xmlns:r="http://schemas.openxmlformats.org/officeDocument/2006/relationships" r:id="rId3"/>
          <a:extLst>
            <a:ext uri="{FF2B5EF4-FFF2-40B4-BE49-F238E27FC236}">
              <a16:creationId xmlns:a16="http://schemas.microsoft.com/office/drawing/2014/main" id="{00000000-0008-0000-0D00-000006000000}"/>
            </a:ext>
          </a:extLst>
        </xdr:cNvPr>
        <xdr:cNvSpPr/>
      </xdr:nvSpPr>
      <xdr:spPr>
        <a:xfrm>
          <a:off x="4937760" y="312420"/>
          <a:ext cx="2109084"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Kostenkalkulation</a:t>
          </a:r>
        </a:p>
      </xdr:txBody>
    </xdr:sp>
    <xdr:clientData fPrintsWithSheet="0"/>
  </xdr:twoCellAnchor>
  <xdr:twoCellAnchor>
    <xdr:from>
      <xdr:col>2</xdr:col>
      <xdr:colOff>91440</xdr:colOff>
      <xdr:row>21</xdr:row>
      <xdr:rowOff>0</xdr:rowOff>
    </xdr:from>
    <xdr:to>
      <xdr:col>3</xdr:col>
      <xdr:colOff>5964</xdr:colOff>
      <xdr:row>23</xdr:row>
      <xdr:rowOff>146933</xdr:rowOff>
    </xdr:to>
    <xdr:sp macro="" textlink="">
      <xdr:nvSpPr>
        <xdr:cNvPr id="7" name="Pfeil nach rechts 2" descr="Zur nächsten Seite" title="Next">
          <a:hlinkClick xmlns:r="http://schemas.openxmlformats.org/officeDocument/2006/relationships" r:id="rId3"/>
          <a:extLst>
            <a:ext uri="{FF2B5EF4-FFF2-40B4-BE49-F238E27FC236}">
              <a16:creationId xmlns:a16="http://schemas.microsoft.com/office/drawing/2014/main" id="{00000000-0008-0000-0D00-000007000000}"/>
            </a:ext>
          </a:extLst>
        </xdr:cNvPr>
        <xdr:cNvSpPr/>
      </xdr:nvSpPr>
      <xdr:spPr>
        <a:xfrm>
          <a:off x="4663440" y="29702760"/>
          <a:ext cx="2109084"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Kostenkalkulation</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0</xdr:col>
      <xdr:colOff>76198</xdr:colOff>
      <xdr:row>0</xdr:row>
      <xdr:rowOff>1</xdr:rowOff>
    </xdr:from>
    <xdr:to>
      <xdr:col>1</xdr:col>
      <xdr:colOff>685799</xdr:colOff>
      <xdr:row>0</xdr:row>
      <xdr:rowOff>548641</xdr:rowOff>
    </xdr:to>
    <xdr:sp macro="" textlink="">
      <xdr:nvSpPr>
        <xdr:cNvPr id="2" name="Pfeil nach rechts 13" descr="Zur nächsten Seite" title="Next">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76198" y="1"/>
          <a:ext cx="2369821" cy="54864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Projektkooperation</a:t>
          </a:r>
        </a:p>
      </xdr:txBody>
    </xdr:sp>
    <xdr:clientData fPrintsWithSheet="0"/>
  </xdr:twoCellAnchor>
  <xdr:twoCellAnchor>
    <xdr:from>
      <xdr:col>0</xdr:col>
      <xdr:colOff>0</xdr:colOff>
      <xdr:row>19</xdr:row>
      <xdr:rowOff>220980</xdr:rowOff>
    </xdr:from>
    <xdr:to>
      <xdr:col>1</xdr:col>
      <xdr:colOff>579120</xdr:colOff>
      <xdr:row>20</xdr:row>
      <xdr:rowOff>358140</xdr:rowOff>
    </xdr:to>
    <xdr:sp macro="" textlink="">
      <xdr:nvSpPr>
        <xdr:cNvPr id="3" name="Pfeil nach rechts 15" descr="Zur nächsten Seite" title="Next">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flipH="1">
          <a:off x="0" y="7178040"/>
          <a:ext cx="2339340" cy="51816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Projektkooperation</a:t>
          </a:r>
        </a:p>
      </xdr:txBody>
    </xdr:sp>
    <xdr:clientData fPrintsWithSheet="0"/>
  </xdr:twoCellAnchor>
  <xdr:twoCellAnchor>
    <xdr:from>
      <xdr:col>4</xdr:col>
      <xdr:colOff>655320</xdr:colOff>
      <xdr:row>0</xdr:row>
      <xdr:rowOff>60960</xdr:rowOff>
    </xdr:from>
    <xdr:to>
      <xdr:col>6</xdr:col>
      <xdr:colOff>684144</xdr:colOff>
      <xdr:row>0</xdr:row>
      <xdr:rowOff>573653</xdr:rowOff>
    </xdr:to>
    <xdr:sp macro="" textlink="">
      <xdr:nvSpPr>
        <xdr:cNvPr id="4"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5356860" y="60960"/>
          <a:ext cx="2345304"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Finanzierungsplan</a:t>
          </a:r>
        </a:p>
      </xdr:txBody>
    </xdr:sp>
    <xdr:clientData fPrintsWithSheet="0"/>
  </xdr:twoCellAnchor>
  <xdr:twoCellAnchor>
    <xdr:from>
      <xdr:col>4</xdr:col>
      <xdr:colOff>1112520</xdr:colOff>
      <xdr:row>19</xdr:row>
      <xdr:rowOff>243840</xdr:rowOff>
    </xdr:from>
    <xdr:to>
      <xdr:col>6</xdr:col>
      <xdr:colOff>752724</xdr:colOff>
      <xdr:row>20</xdr:row>
      <xdr:rowOff>375533</xdr:rowOff>
    </xdr:to>
    <xdr:sp macro="" textlink="">
      <xdr:nvSpPr>
        <xdr:cNvPr id="6"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E00-000006000000}"/>
            </a:ext>
          </a:extLst>
        </xdr:cNvPr>
        <xdr:cNvSpPr/>
      </xdr:nvSpPr>
      <xdr:spPr>
        <a:xfrm>
          <a:off x="6126480" y="7200900"/>
          <a:ext cx="2109084"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Finanzierungsplan</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4</xdr:col>
      <xdr:colOff>594359</xdr:colOff>
      <xdr:row>0</xdr:row>
      <xdr:rowOff>106680</xdr:rowOff>
    </xdr:from>
    <xdr:to>
      <xdr:col>6</xdr:col>
      <xdr:colOff>1255394</xdr:colOff>
      <xdr:row>0</xdr:row>
      <xdr:rowOff>643890</xdr:rowOff>
    </xdr:to>
    <xdr:sp macro="" textlink="">
      <xdr:nvSpPr>
        <xdr:cNvPr id="2"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202679" y="106680"/>
          <a:ext cx="2306955" cy="53721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ergänz. Informationen</a:t>
          </a:r>
        </a:p>
      </xdr:txBody>
    </xdr:sp>
    <xdr:clientData fPrintsWithSheet="0"/>
  </xdr:twoCellAnchor>
  <xdr:twoCellAnchor>
    <xdr:from>
      <xdr:col>4</xdr:col>
      <xdr:colOff>381000</xdr:colOff>
      <xdr:row>151</xdr:row>
      <xdr:rowOff>100965</xdr:rowOff>
    </xdr:from>
    <xdr:to>
      <xdr:col>6</xdr:col>
      <xdr:colOff>789417</xdr:colOff>
      <xdr:row>154</xdr:row>
      <xdr:rowOff>13335</xdr:rowOff>
    </xdr:to>
    <xdr:sp macro="" textlink="">
      <xdr:nvSpPr>
        <xdr:cNvPr id="3" name="Pfeil nach rechts 4" descr="Zur nächsten Seite" title="Next">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5989320" y="29430345"/>
          <a:ext cx="2054337" cy="46101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ergänz. Informationen</a:t>
          </a:r>
        </a:p>
      </xdr:txBody>
    </xdr:sp>
    <xdr:clientData fPrintsWithSheet="0"/>
  </xdr:twoCellAnchor>
  <xdr:twoCellAnchor>
    <xdr:from>
      <xdr:col>4</xdr:col>
      <xdr:colOff>708660</xdr:colOff>
      <xdr:row>40</xdr:row>
      <xdr:rowOff>137160</xdr:rowOff>
    </xdr:from>
    <xdr:to>
      <xdr:col>7</xdr:col>
      <xdr:colOff>36195</xdr:colOff>
      <xdr:row>43</xdr:row>
      <xdr:rowOff>125730</xdr:rowOff>
    </xdr:to>
    <xdr:sp macro="" textlink="">
      <xdr:nvSpPr>
        <xdr:cNvPr id="4"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6316980" y="9166860"/>
          <a:ext cx="2306955" cy="53721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ergänz. Informationen</a:t>
          </a:r>
        </a:p>
      </xdr:txBody>
    </xdr:sp>
    <xdr:clientData fPrintsWithSheet="0"/>
  </xdr:twoCellAnchor>
  <xdr:twoCellAnchor>
    <xdr:from>
      <xdr:col>0</xdr:col>
      <xdr:colOff>76199</xdr:colOff>
      <xdr:row>0</xdr:row>
      <xdr:rowOff>0</xdr:rowOff>
    </xdr:from>
    <xdr:to>
      <xdr:col>0</xdr:col>
      <xdr:colOff>2308860</xdr:colOff>
      <xdr:row>0</xdr:row>
      <xdr:rowOff>548640</xdr:rowOff>
    </xdr:to>
    <xdr:sp macro="" textlink="">
      <xdr:nvSpPr>
        <xdr:cNvPr id="5" name="Pfeil nach rechts 13" descr="Zur nächsten Seite" title="Next">
          <a:hlinkClick xmlns:r="http://schemas.openxmlformats.org/officeDocument/2006/relationships" r:id="rId2"/>
          <a:extLst>
            <a:ext uri="{FF2B5EF4-FFF2-40B4-BE49-F238E27FC236}">
              <a16:creationId xmlns:a16="http://schemas.microsoft.com/office/drawing/2014/main" id="{00000000-0008-0000-0F00-000005000000}"/>
            </a:ext>
          </a:extLst>
        </xdr:cNvPr>
        <xdr:cNvSpPr/>
      </xdr:nvSpPr>
      <xdr:spPr>
        <a:xfrm flipH="1">
          <a:off x="76199" y="0"/>
          <a:ext cx="2232661" cy="54864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Projektkooperation</a:t>
          </a:r>
        </a:p>
      </xdr:txBody>
    </xdr:sp>
    <xdr:clientData fPrintsWithSheet="0"/>
  </xdr:twoCellAnchor>
  <xdr:twoCellAnchor>
    <xdr:from>
      <xdr:col>0</xdr:col>
      <xdr:colOff>175260</xdr:colOff>
      <xdr:row>40</xdr:row>
      <xdr:rowOff>137159</xdr:rowOff>
    </xdr:from>
    <xdr:to>
      <xdr:col>1</xdr:col>
      <xdr:colOff>64768</xdr:colOff>
      <xdr:row>43</xdr:row>
      <xdr:rowOff>106679</xdr:rowOff>
    </xdr:to>
    <xdr:sp macro="" textlink="">
      <xdr:nvSpPr>
        <xdr:cNvPr id="6" name="Pfeil nach rechts 15" descr="Zur nächsten Seite" title="Next">
          <a:hlinkClick xmlns:r="http://schemas.openxmlformats.org/officeDocument/2006/relationships" r:id="rId2"/>
          <a:extLst>
            <a:ext uri="{FF2B5EF4-FFF2-40B4-BE49-F238E27FC236}">
              <a16:creationId xmlns:a16="http://schemas.microsoft.com/office/drawing/2014/main" id="{00000000-0008-0000-0F00-000006000000}"/>
            </a:ext>
          </a:extLst>
        </xdr:cNvPr>
        <xdr:cNvSpPr/>
      </xdr:nvSpPr>
      <xdr:spPr>
        <a:xfrm flipH="1">
          <a:off x="175260" y="9166859"/>
          <a:ext cx="2221228" cy="51816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Projektkooperation</a:t>
          </a:r>
        </a:p>
      </xdr:txBody>
    </xdr:sp>
    <xdr:clientData fPrintsWithSheet="0"/>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47625</xdr:colOff>
          <xdr:row>2</xdr:row>
          <xdr:rowOff>66675</xdr:rowOff>
        </xdr:from>
        <xdr:to>
          <xdr:col>2</xdr:col>
          <xdr:colOff>1419225</xdr:colOff>
          <xdr:row>2</xdr:row>
          <xdr:rowOff>304800</xdr:rowOff>
        </xdr:to>
        <xdr:sp macro="" textlink="">
          <xdr:nvSpPr>
            <xdr:cNvPr id="40970" name="Drop Down 10" hidden="1">
              <a:extLst>
                <a:ext uri="{63B3BB69-23CF-44E3-9099-C40C66FF867C}">
                  <a14:compatExt spid="_x0000_s409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xdr:row>
          <xdr:rowOff>457200</xdr:rowOff>
        </xdr:from>
        <xdr:to>
          <xdr:col>2</xdr:col>
          <xdr:colOff>1428750</xdr:colOff>
          <xdr:row>3</xdr:row>
          <xdr:rowOff>695325</xdr:rowOff>
        </xdr:to>
        <xdr:sp macro="" textlink="">
          <xdr:nvSpPr>
            <xdr:cNvPr id="40971" name="Drop Down 11" hidden="1">
              <a:extLst>
                <a:ext uri="{63B3BB69-23CF-44E3-9099-C40C66FF867C}">
                  <a14:compatExt spid="_x0000_s409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xdr:row>
          <xdr:rowOff>47625</xdr:rowOff>
        </xdr:from>
        <xdr:to>
          <xdr:col>2</xdr:col>
          <xdr:colOff>1428750</xdr:colOff>
          <xdr:row>4</xdr:row>
          <xdr:rowOff>285750</xdr:rowOff>
        </xdr:to>
        <xdr:sp macro="" textlink="">
          <xdr:nvSpPr>
            <xdr:cNvPr id="40972" name="Drop Down 12" hidden="1">
              <a:extLst>
                <a:ext uri="{63B3BB69-23CF-44E3-9099-C40C66FF867C}">
                  <a14:compatExt spid="_x0000_s409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xdr:row>
          <xdr:rowOff>76200</xdr:rowOff>
        </xdr:from>
        <xdr:to>
          <xdr:col>2</xdr:col>
          <xdr:colOff>1428750</xdr:colOff>
          <xdr:row>5</xdr:row>
          <xdr:rowOff>314325</xdr:rowOff>
        </xdr:to>
        <xdr:sp macro="" textlink="">
          <xdr:nvSpPr>
            <xdr:cNvPr id="40975" name="Drop Down 15" hidden="1">
              <a:extLst>
                <a:ext uri="{63B3BB69-23CF-44E3-9099-C40C66FF867C}">
                  <a14:compatExt spid="_x0000_s409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xdr:row>
          <xdr:rowOff>85725</xdr:rowOff>
        </xdr:from>
        <xdr:to>
          <xdr:col>2</xdr:col>
          <xdr:colOff>1428750</xdr:colOff>
          <xdr:row>6</xdr:row>
          <xdr:rowOff>323850</xdr:rowOff>
        </xdr:to>
        <xdr:sp macro="" textlink="">
          <xdr:nvSpPr>
            <xdr:cNvPr id="40977" name="Drop Down 17" hidden="1">
              <a:extLst>
                <a:ext uri="{63B3BB69-23CF-44E3-9099-C40C66FF867C}">
                  <a14:compatExt spid="_x0000_s409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180975</xdr:rowOff>
        </xdr:from>
        <xdr:to>
          <xdr:col>2</xdr:col>
          <xdr:colOff>1438275</xdr:colOff>
          <xdr:row>7</xdr:row>
          <xdr:rowOff>419100</xdr:rowOff>
        </xdr:to>
        <xdr:sp macro="" textlink="">
          <xdr:nvSpPr>
            <xdr:cNvPr id="40978" name="Drop Down 18" hidden="1">
              <a:extLst>
                <a:ext uri="{63B3BB69-23CF-44E3-9099-C40C66FF867C}">
                  <a14:compatExt spid="_x0000_s409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266700</xdr:rowOff>
        </xdr:from>
        <xdr:to>
          <xdr:col>2</xdr:col>
          <xdr:colOff>1438275</xdr:colOff>
          <xdr:row>8</xdr:row>
          <xdr:rowOff>504825</xdr:rowOff>
        </xdr:to>
        <xdr:sp macro="" textlink="">
          <xdr:nvSpPr>
            <xdr:cNvPr id="40979" name="Drop Down 19" hidden="1">
              <a:extLst>
                <a:ext uri="{63B3BB69-23CF-44E3-9099-C40C66FF867C}">
                  <a14:compatExt spid="_x0000_s409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76200</xdr:rowOff>
        </xdr:from>
        <xdr:to>
          <xdr:col>2</xdr:col>
          <xdr:colOff>1409700</xdr:colOff>
          <xdr:row>9</xdr:row>
          <xdr:rowOff>314325</xdr:rowOff>
        </xdr:to>
        <xdr:sp macro="" textlink="">
          <xdr:nvSpPr>
            <xdr:cNvPr id="40980" name="Drop Down 20" hidden="1">
              <a:extLst>
                <a:ext uri="{63B3BB69-23CF-44E3-9099-C40C66FF867C}">
                  <a14:compatExt spid="_x0000_s409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800100</xdr:rowOff>
        </xdr:from>
        <xdr:to>
          <xdr:col>2</xdr:col>
          <xdr:colOff>1419225</xdr:colOff>
          <xdr:row>10</xdr:row>
          <xdr:rowOff>1038225</xdr:rowOff>
        </xdr:to>
        <xdr:sp macro="" textlink="">
          <xdr:nvSpPr>
            <xdr:cNvPr id="40981" name="Drop Down 21" hidden="1">
              <a:extLst>
                <a:ext uri="{63B3BB69-23CF-44E3-9099-C40C66FF867C}">
                  <a14:compatExt spid="_x0000_s409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578126</xdr:colOff>
      <xdr:row>0</xdr:row>
      <xdr:rowOff>200025</xdr:rowOff>
    </xdr:from>
    <xdr:to>
      <xdr:col>8</xdr:col>
      <xdr:colOff>376031</xdr:colOff>
      <xdr:row>1</xdr:row>
      <xdr:rowOff>76200</xdr:rowOff>
    </xdr:to>
    <xdr:sp macro="" textlink="">
      <xdr:nvSpPr>
        <xdr:cNvPr id="15" name="Pfeil nach rechts 14" descr="Zur nächsten Seite" title="Next">
          <a:hlinkClick xmlns:r="http://schemas.openxmlformats.org/officeDocument/2006/relationships" r:id="rId1"/>
          <a:extLst>
            <a:ext uri="{FF2B5EF4-FFF2-40B4-BE49-F238E27FC236}">
              <a16:creationId xmlns:a16="http://schemas.microsoft.com/office/drawing/2014/main" id="{00000000-0008-0000-1000-00000F000000}"/>
            </a:ext>
          </a:extLst>
        </xdr:cNvPr>
        <xdr:cNvSpPr/>
      </xdr:nvSpPr>
      <xdr:spPr>
        <a:xfrm>
          <a:off x="6340751" y="200025"/>
          <a:ext cx="23125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Unterschrift</a:t>
          </a:r>
        </a:p>
      </xdr:txBody>
    </xdr:sp>
    <xdr:clientData fPrintsWithSheet="0"/>
  </xdr:twoCellAnchor>
  <xdr:twoCellAnchor>
    <xdr:from>
      <xdr:col>5</xdr:col>
      <xdr:colOff>587653</xdr:colOff>
      <xdr:row>11</xdr:row>
      <xdr:rowOff>123824</xdr:rowOff>
    </xdr:from>
    <xdr:to>
      <xdr:col>8</xdr:col>
      <xdr:colOff>385558</xdr:colOff>
      <xdr:row>14</xdr:row>
      <xdr:rowOff>60959</xdr:rowOff>
    </xdr:to>
    <xdr:sp macro="" textlink="">
      <xdr:nvSpPr>
        <xdr:cNvPr id="17" name="Pfeil nach rechts 16" descr="Zur nächsten Seite" title="Next">
          <a:hlinkClick xmlns:r="http://schemas.openxmlformats.org/officeDocument/2006/relationships" r:id="rId1"/>
          <a:extLst>
            <a:ext uri="{FF2B5EF4-FFF2-40B4-BE49-F238E27FC236}">
              <a16:creationId xmlns:a16="http://schemas.microsoft.com/office/drawing/2014/main" id="{00000000-0008-0000-1000-000011000000}"/>
            </a:ext>
          </a:extLst>
        </xdr:cNvPr>
        <xdr:cNvSpPr/>
      </xdr:nvSpPr>
      <xdr:spPr>
        <a:xfrm>
          <a:off x="6119773" y="7766684"/>
          <a:ext cx="2175345" cy="485775"/>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Unterschrift</a:t>
          </a:r>
        </a:p>
      </xdr:txBody>
    </xdr:sp>
    <xdr:clientData fPrintsWithSheet="0"/>
  </xdr:twoCellAnchor>
  <xdr:twoCellAnchor>
    <xdr:from>
      <xdr:col>2</xdr:col>
      <xdr:colOff>1196340</xdr:colOff>
      <xdr:row>0</xdr:row>
      <xdr:rowOff>182880</xdr:rowOff>
    </xdr:from>
    <xdr:to>
      <xdr:col>5</xdr:col>
      <xdr:colOff>407668</xdr:colOff>
      <xdr:row>1</xdr:row>
      <xdr:rowOff>68580</xdr:rowOff>
    </xdr:to>
    <xdr:sp macro="" textlink="">
      <xdr:nvSpPr>
        <xdr:cNvPr id="19" name="Pfeil nach rechts 15" descr="Zur nächsten Seite" title="Next">
          <a:hlinkClick xmlns:r="http://schemas.openxmlformats.org/officeDocument/2006/relationships" r:id="rId2"/>
          <a:extLst>
            <a:ext uri="{FF2B5EF4-FFF2-40B4-BE49-F238E27FC236}">
              <a16:creationId xmlns:a16="http://schemas.microsoft.com/office/drawing/2014/main" id="{00000000-0008-0000-1000-000013000000}"/>
            </a:ext>
          </a:extLst>
        </xdr:cNvPr>
        <xdr:cNvSpPr/>
      </xdr:nvSpPr>
      <xdr:spPr>
        <a:xfrm flipH="1">
          <a:off x="3718560" y="182880"/>
          <a:ext cx="2221228" cy="51816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Finanzierungsplan</a:t>
          </a:r>
        </a:p>
      </xdr:txBody>
    </xdr:sp>
    <xdr:clientData fPrintsWithSheet="0"/>
  </xdr:twoCellAnchor>
  <xdr:twoCellAnchor>
    <xdr:from>
      <xdr:col>2</xdr:col>
      <xdr:colOff>1150620</xdr:colOff>
      <xdr:row>11</xdr:row>
      <xdr:rowOff>106680</xdr:rowOff>
    </xdr:from>
    <xdr:to>
      <xdr:col>5</xdr:col>
      <xdr:colOff>361948</xdr:colOff>
      <xdr:row>14</xdr:row>
      <xdr:rowOff>76200</xdr:rowOff>
    </xdr:to>
    <xdr:sp macro="" textlink="">
      <xdr:nvSpPr>
        <xdr:cNvPr id="21" name="Pfeil nach rechts 15" descr="Zur nächsten Seite" title="Next">
          <a:hlinkClick xmlns:r="http://schemas.openxmlformats.org/officeDocument/2006/relationships" r:id="rId2"/>
          <a:extLst>
            <a:ext uri="{FF2B5EF4-FFF2-40B4-BE49-F238E27FC236}">
              <a16:creationId xmlns:a16="http://schemas.microsoft.com/office/drawing/2014/main" id="{00000000-0008-0000-1000-000015000000}"/>
            </a:ext>
          </a:extLst>
        </xdr:cNvPr>
        <xdr:cNvSpPr/>
      </xdr:nvSpPr>
      <xdr:spPr>
        <a:xfrm flipH="1">
          <a:off x="3672840" y="7749540"/>
          <a:ext cx="2221228" cy="51816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Finanzierungsplan</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de-AT" sz="1100" b="1" i="0" u="none" strike="noStrike" kern="0" cap="none" spc="0" normalizeH="0" baseline="0" noProof="0">
            <a:ln>
              <a:noFill/>
            </a:ln>
            <a:solidFill>
              <a:sysClr val="window" lastClr="FFFFFF"/>
            </a:solidFill>
            <a:effectLst/>
            <a:uLnTx/>
            <a:uFillTx/>
            <a:latin typeface="Calibri"/>
            <a:ea typeface="+mn-ea"/>
            <a:cs typeface="+mn-cs"/>
          </a:endParaRP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3619499</xdr:colOff>
      <xdr:row>34</xdr:row>
      <xdr:rowOff>53340</xdr:rowOff>
    </xdr:from>
    <xdr:to>
      <xdr:col>1</xdr:col>
      <xdr:colOff>1150619</xdr:colOff>
      <xdr:row>37</xdr:row>
      <xdr:rowOff>47627</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flipH="1">
          <a:off x="3619499" y="10050780"/>
          <a:ext cx="3261360" cy="542927"/>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ergänzenden Informationen</a:t>
          </a:r>
        </a:p>
      </xdr:txBody>
    </xdr:sp>
    <xdr:clientData fPrintsWithSheet="0"/>
  </xdr:twoCellAnchor>
  <xdr:twoCellAnchor>
    <xdr:from>
      <xdr:col>0</xdr:col>
      <xdr:colOff>3733799</xdr:colOff>
      <xdr:row>0</xdr:row>
      <xdr:rowOff>123825</xdr:rowOff>
    </xdr:from>
    <xdr:to>
      <xdr:col>1</xdr:col>
      <xdr:colOff>1762124</xdr:colOff>
      <xdr:row>0</xdr:row>
      <xdr:rowOff>638175</xdr:rowOff>
    </xdr:to>
    <xdr:sp macro="" textlink="">
      <xdr:nvSpPr>
        <xdr:cNvPr id="7" name="Pfeil nach rechts 6" descr="Zur nächsten Seite" title="Next">
          <a:hlinkClick xmlns:r="http://schemas.openxmlformats.org/officeDocument/2006/relationships" r:id="rId1"/>
          <a:extLst>
            <a:ext uri="{FF2B5EF4-FFF2-40B4-BE49-F238E27FC236}">
              <a16:creationId xmlns:a16="http://schemas.microsoft.com/office/drawing/2014/main" id="{00000000-0008-0000-1100-000007000000}"/>
            </a:ext>
          </a:extLst>
        </xdr:cNvPr>
        <xdr:cNvSpPr/>
      </xdr:nvSpPr>
      <xdr:spPr>
        <a:xfrm flipH="1">
          <a:off x="3733799" y="123825"/>
          <a:ext cx="296227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ergänzenden Informationen</a:t>
          </a:r>
        </a:p>
      </xdr:txBody>
    </xdr:sp>
    <xdr:clientData fPrintsWithSheet="0"/>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3</xdr:col>
          <xdr:colOff>0</xdr:colOff>
          <xdr:row>38</xdr:row>
          <xdr:rowOff>0</xdr:rowOff>
        </xdr:to>
        <xdr:pic>
          <xdr:nvPicPr>
            <xdr:cNvPr id="9" name="Grafik 8">
              <a:extLst>
                <a:ext uri="{FF2B5EF4-FFF2-40B4-BE49-F238E27FC236}">
                  <a16:creationId xmlns:a16="http://schemas.microsoft.com/office/drawing/2014/main" id="{00000000-0008-0000-1200-000009000000}"/>
                </a:ext>
              </a:extLst>
            </xdr:cNvPr>
            <xdr:cNvPicPr>
              <a:picLocks noChangeAspect="1" noChangeArrowheads="1"/>
              <a:extLst>
                <a:ext uri="{84589F7E-364E-4C9E-8A38-B11213B215E9}">
                  <a14:cameraTool cellRange="auswahl1" spid="_x0000_s17920"/>
                </a:ext>
              </a:extLst>
            </xdr:cNvPicPr>
          </xdr:nvPicPr>
          <xdr:blipFill>
            <a:blip xmlns:r="http://schemas.openxmlformats.org/officeDocument/2006/relationships" r:embed="rId1"/>
            <a:srcRect/>
            <a:stretch>
              <a:fillRect/>
            </a:stretch>
          </xdr:blipFill>
          <xdr:spPr bwMode="auto">
            <a:xfrm>
              <a:off x="4219575" y="7058025"/>
              <a:ext cx="838200" cy="5334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200025</xdr:colOff>
      <xdr:row>39</xdr:row>
      <xdr:rowOff>38100</xdr:rowOff>
    </xdr:from>
    <xdr:to>
      <xdr:col>0</xdr:col>
      <xdr:colOff>552451</xdr:colOff>
      <xdr:row>39</xdr:row>
      <xdr:rowOff>285749</xdr:rowOff>
    </xdr:to>
    <xdr:sp macro="" textlink="">
      <xdr:nvSpPr>
        <xdr:cNvPr id="11" name="Rechteck 10">
          <a:extLst>
            <a:ext uri="{FF2B5EF4-FFF2-40B4-BE49-F238E27FC236}">
              <a16:creationId xmlns:a16="http://schemas.microsoft.com/office/drawing/2014/main" id="{00000000-0008-0000-1200-00000B000000}"/>
            </a:ext>
          </a:extLst>
        </xdr:cNvPr>
        <xdr:cNvSpPr/>
      </xdr:nvSpPr>
      <xdr:spPr>
        <a:xfrm>
          <a:off x="200025" y="8143875"/>
          <a:ext cx="352426" cy="24764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AT"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66675</xdr:rowOff>
        </xdr:from>
        <xdr:to>
          <xdr:col>2</xdr:col>
          <xdr:colOff>1171575</xdr:colOff>
          <xdr:row>6</xdr:row>
          <xdr:rowOff>371475</xdr:rowOff>
        </xdr:to>
        <xdr:sp macro="" textlink="">
          <xdr:nvSpPr>
            <xdr:cNvPr id="6158" name="Drop Down 14" hidden="1">
              <a:extLst>
                <a:ext uri="{63B3BB69-23CF-44E3-9099-C40C66FF867C}">
                  <a14:compatExt spid="_x0000_s6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95250</xdr:rowOff>
        </xdr:from>
        <xdr:to>
          <xdr:col>1</xdr:col>
          <xdr:colOff>2009775</xdr:colOff>
          <xdr:row>25</xdr:row>
          <xdr:rowOff>381000</xdr:rowOff>
        </xdr:to>
        <xdr:sp macro="" textlink="">
          <xdr:nvSpPr>
            <xdr:cNvPr id="6162" name="Drop Down 18" hidden="1">
              <a:extLst>
                <a:ext uri="{63B3BB69-23CF-44E3-9099-C40C66FF867C}">
                  <a14:compatExt spid="_x0000_s6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95250</xdr:rowOff>
        </xdr:from>
        <xdr:to>
          <xdr:col>1</xdr:col>
          <xdr:colOff>1657350</xdr:colOff>
          <xdr:row>48</xdr:row>
          <xdr:rowOff>381000</xdr:rowOff>
        </xdr:to>
        <xdr:sp macro="" textlink="">
          <xdr:nvSpPr>
            <xdr:cNvPr id="6163" name="Drop Down 19" hidden="1">
              <a:extLst>
                <a:ext uri="{63B3BB69-23CF-44E3-9099-C40C66FF867C}">
                  <a14:compatExt spid="_x0000_s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219075</xdr:rowOff>
        </xdr:from>
        <xdr:to>
          <xdr:col>1</xdr:col>
          <xdr:colOff>1657350</xdr:colOff>
          <xdr:row>49</xdr:row>
          <xdr:rowOff>504825</xdr:rowOff>
        </xdr:to>
        <xdr:sp macro="" textlink="">
          <xdr:nvSpPr>
            <xdr:cNvPr id="6164" name="Drop Down 20" hidden="1">
              <a:extLst>
                <a:ext uri="{63B3BB69-23CF-44E3-9099-C40C66FF867C}">
                  <a14:compatExt spid="_x0000_s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104775</xdr:rowOff>
        </xdr:from>
        <xdr:to>
          <xdr:col>1</xdr:col>
          <xdr:colOff>1657350</xdr:colOff>
          <xdr:row>50</xdr:row>
          <xdr:rowOff>390525</xdr:rowOff>
        </xdr:to>
        <xdr:sp macro="" textlink="">
          <xdr:nvSpPr>
            <xdr:cNvPr id="6165" name="Drop Down 21" hidden="1">
              <a:extLst>
                <a:ext uri="{63B3BB69-23CF-44E3-9099-C40C66FF867C}">
                  <a14:compatExt spid="_x0000_s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342900</xdr:rowOff>
        </xdr:from>
        <xdr:to>
          <xdr:col>1</xdr:col>
          <xdr:colOff>1971675</xdr:colOff>
          <xdr:row>77</xdr:row>
          <xdr:rowOff>647700</xdr:rowOff>
        </xdr:to>
        <xdr:sp macro="" textlink="">
          <xdr:nvSpPr>
            <xdr:cNvPr id="6166" name="Drop Down 22" hidden="1">
              <a:extLst>
                <a:ext uri="{63B3BB69-23CF-44E3-9099-C40C66FF867C}">
                  <a14:compatExt spid="_x0000_s6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276225</xdr:rowOff>
        </xdr:from>
        <xdr:to>
          <xdr:col>1</xdr:col>
          <xdr:colOff>1971675</xdr:colOff>
          <xdr:row>83</xdr:row>
          <xdr:rowOff>561975</xdr:rowOff>
        </xdr:to>
        <xdr:sp macro="" textlink="">
          <xdr:nvSpPr>
            <xdr:cNvPr id="6167" name="Drop Down 23" hidden="1">
              <a:extLst>
                <a:ext uri="{63B3BB69-23CF-44E3-9099-C40C66FF867C}">
                  <a14:compatExt spid="_x0000_s6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104775</xdr:rowOff>
        </xdr:from>
        <xdr:to>
          <xdr:col>1</xdr:col>
          <xdr:colOff>2000250</xdr:colOff>
          <xdr:row>88</xdr:row>
          <xdr:rowOff>390525</xdr:rowOff>
        </xdr:to>
        <xdr:sp macro="" textlink="">
          <xdr:nvSpPr>
            <xdr:cNvPr id="6168" name="Drop Down 24" hidden="1">
              <a:extLst>
                <a:ext uri="{63B3BB69-23CF-44E3-9099-C40C66FF867C}">
                  <a14:compatExt spid="_x0000_s6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95</xdr:row>
          <xdr:rowOff>228600</xdr:rowOff>
        </xdr:from>
        <xdr:to>
          <xdr:col>1</xdr:col>
          <xdr:colOff>2019300</xdr:colOff>
          <xdr:row>95</xdr:row>
          <xdr:rowOff>561975</xdr:rowOff>
        </xdr:to>
        <xdr:sp macro="" textlink="">
          <xdr:nvSpPr>
            <xdr:cNvPr id="6169" name="Drop Down 25" hidden="1">
              <a:extLst>
                <a:ext uri="{63B3BB69-23CF-44E3-9099-C40C66FF867C}">
                  <a14:compatExt spid="_x0000_s61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28575</xdr:rowOff>
        </xdr:from>
        <xdr:to>
          <xdr:col>2</xdr:col>
          <xdr:colOff>1181100</xdr:colOff>
          <xdr:row>8</xdr:row>
          <xdr:rowOff>295275</xdr:rowOff>
        </xdr:to>
        <xdr:sp macro="" textlink="">
          <xdr:nvSpPr>
            <xdr:cNvPr id="6171" name="Drop Down 27" hidden="1">
              <a:extLst>
                <a:ext uri="{63B3BB69-23CF-44E3-9099-C40C66FF867C}">
                  <a14:compatExt spid="_x0000_s61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xdr:row>
          <xdr:rowOff>19050</xdr:rowOff>
        </xdr:from>
        <xdr:to>
          <xdr:col>2</xdr:col>
          <xdr:colOff>1181100</xdr:colOff>
          <xdr:row>9</xdr:row>
          <xdr:rowOff>285750</xdr:rowOff>
        </xdr:to>
        <xdr:sp macro="" textlink="">
          <xdr:nvSpPr>
            <xdr:cNvPr id="6172" name="Drop Down 28" hidden="1">
              <a:extLst>
                <a:ext uri="{63B3BB69-23CF-44E3-9099-C40C66FF867C}">
                  <a14:compatExt spid="_x0000_s6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28575</xdr:rowOff>
        </xdr:from>
        <xdr:to>
          <xdr:col>2</xdr:col>
          <xdr:colOff>1181100</xdr:colOff>
          <xdr:row>10</xdr:row>
          <xdr:rowOff>295275</xdr:rowOff>
        </xdr:to>
        <xdr:sp macro="" textlink="">
          <xdr:nvSpPr>
            <xdr:cNvPr id="6173" name="Drop Down 29" hidden="1">
              <a:extLst>
                <a:ext uri="{63B3BB69-23CF-44E3-9099-C40C66FF867C}">
                  <a14:compatExt spid="_x0000_s6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2743197</xdr:colOff>
      <xdr:row>0</xdr:row>
      <xdr:rowOff>285750</xdr:rowOff>
    </xdr:from>
    <xdr:to>
      <xdr:col>1</xdr:col>
      <xdr:colOff>1036319</xdr:colOff>
      <xdr:row>0</xdr:row>
      <xdr:rowOff>800100</xdr:rowOff>
    </xdr:to>
    <xdr:sp macro="" textlink="">
      <xdr:nvSpPr>
        <xdr:cNvPr id="14" name="Pfeil nach rechts 13" descr="Zur nächsten Seite" title="Next">
          <a:hlinkClick xmlns:r="http://schemas.openxmlformats.org/officeDocument/2006/relationships" r:id="rId1"/>
          <a:extLst>
            <a:ext uri="{FF2B5EF4-FFF2-40B4-BE49-F238E27FC236}">
              <a16:creationId xmlns:a16="http://schemas.microsoft.com/office/drawing/2014/main" id="{00000000-0008-0000-0A00-00000E000000}"/>
            </a:ext>
          </a:extLst>
        </xdr:cNvPr>
        <xdr:cNvSpPr/>
      </xdr:nvSpPr>
      <xdr:spPr>
        <a:xfrm flipH="1">
          <a:off x="2743197" y="285750"/>
          <a:ext cx="2438402"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Unternehmenspartner 4</a:t>
          </a:r>
        </a:p>
      </xdr:txBody>
    </xdr:sp>
    <xdr:clientData fPrintsWithSheet="0"/>
  </xdr:twoCellAnchor>
  <xdr:twoCellAnchor>
    <xdr:from>
      <xdr:col>1</xdr:col>
      <xdr:colOff>1200150</xdr:colOff>
      <xdr:row>0</xdr:row>
      <xdr:rowOff>285750</xdr:rowOff>
    </xdr:from>
    <xdr:to>
      <xdr:col>3</xdr:col>
      <xdr:colOff>76200</xdr:colOff>
      <xdr:row>0</xdr:row>
      <xdr:rowOff>800100</xdr:rowOff>
    </xdr:to>
    <xdr:sp macro="" textlink="">
      <xdr:nvSpPr>
        <xdr:cNvPr id="15" name="Pfeil nach rechts 14" descr="Zur nächsten Seite" title="Next">
          <a:hlinkClick xmlns:r="http://schemas.openxmlformats.org/officeDocument/2006/relationships" r:id="rId2"/>
          <a:extLst>
            <a:ext uri="{FF2B5EF4-FFF2-40B4-BE49-F238E27FC236}">
              <a16:creationId xmlns:a16="http://schemas.microsoft.com/office/drawing/2014/main" id="{00000000-0008-0000-0A00-00000F000000}"/>
            </a:ext>
          </a:extLst>
        </xdr:cNvPr>
        <xdr:cNvSpPr/>
      </xdr:nvSpPr>
      <xdr:spPr>
        <a:xfrm>
          <a:off x="5810250" y="285750"/>
          <a:ext cx="23431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Arbeitspakete</a:t>
          </a:r>
        </a:p>
      </xdr:txBody>
    </xdr:sp>
    <xdr:clientData fPrintsWithSheet="0"/>
  </xdr:twoCellAnchor>
  <xdr:twoCellAnchor>
    <xdr:from>
      <xdr:col>0</xdr:col>
      <xdr:colOff>2331719</xdr:colOff>
      <xdr:row>101</xdr:row>
      <xdr:rowOff>66674</xdr:rowOff>
    </xdr:from>
    <xdr:to>
      <xdr:col>1</xdr:col>
      <xdr:colOff>470808</xdr:colOff>
      <xdr:row>103</xdr:row>
      <xdr:rowOff>175259</xdr:rowOff>
    </xdr:to>
    <xdr:sp macro="" textlink="">
      <xdr:nvSpPr>
        <xdr:cNvPr id="18" name="Pfeil nach rechts 17" descr="Zur nächsten Seite" title="Next">
          <a:hlinkClick xmlns:r="http://schemas.openxmlformats.org/officeDocument/2006/relationships" r:id="rId1"/>
          <a:extLst>
            <a:ext uri="{FF2B5EF4-FFF2-40B4-BE49-F238E27FC236}">
              <a16:creationId xmlns:a16="http://schemas.microsoft.com/office/drawing/2014/main" id="{00000000-0008-0000-0A00-000012000000}"/>
            </a:ext>
          </a:extLst>
        </xdr:cNvPr>
        <xdr:cNvSpPr/>
      </xdr:nvSpPr>
      <xdr:spPr>
        <a:xfrm flipH="1">
          <a:off x="2331719" y="55944134"/>
          <a:ext cx="2284369" cy="474345"/>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Unternehmenspartner 4</a:t>
          </a:r>
        </a:p>
      </xdr:txBody>
    </xdr:sp>
    <xdr:clientData fPrintsWithSheet="0"/>
  </xdr:twoCellAnchor>
  <xdr:twoCellAnchor>
    <xdr:from>
      <xdr:col>1</xdr:col>
      <xdr:colOff>1152526</xdr:colOff>
      <xdr:row>101</xdr:row>
      <xdr:rowOff>66675</xdr:rowOff>
    </xdr:from>
    <xdr:to>
      <xdr:col>3</xdr:col>
      <xdr:colOff>28576</xdr:colOff>
      <xdr:row>103</xdr:row>
      <xdr:rowOff>161925</xdr:rowOff>
    </xdr:to>
    <xdr:sp macro="" textlink="">
      <xdr:nvSpPr>
        <xdr:cNvPr id="19" name="Pfeil nach rechts 18" descr="Zur nächsten Seite" title="Next">
          <a:hlinkClick xmlns:r="http://schemas.openxmlformats.org/officeDocument/2006/relationships" r:id="rId2"/>
          <a:extLst>
            <a:ext uri="{FF2B5EF4-FFF2-40B4-BE49-F238E27FC236}">
              <a16:creationId xmlns:a16="http://schemas.microsoft.com/office/drawing/2014/main" id="{00000000-0008-0000-0A00-000013000000}"/>
            </a:ext>
          </a:extLst>
        </xdr:cNvPr>
        <xdr:cNvSpPr/>
      </xdr:nvSpPr>
      <xdr:spPr>
        <a:xfrm>
          <a:off x="5762626" y="56949975"/>
          <a:ext cx="2343150"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Arbeitspakete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2720340</xdr:colOff>
      <xdr:row>0</xdr:row>
      <xdr:rowOff>381000</xdr:rowOff>
    </xdr:from>
    <xdr:to>
      <xdr:col>1</xdr:col>
      <xdr:colOff>1516380</xdr:colOff>
      <xdr:row>1</xdr:row>
      <xdr:rowOff>207893</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flipH="1">
          <a:off x="2720340" y="381000"/>
          <a:ext cx="1996440"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Projektangaben</a:t>
          </a:r>
        </a:p>
      </xdr:txBody>
    </xdr:sp>
    <xdr:clientData fPrintsWithSheet="0"/>
  </xdr:twoCellAnchor>
  <xdr:twoCellAnchor>
    <xdr:from>
      <xdr:col>1</xdr:col>
      <xdr:colOff>1747630</xdr:colOff>
      <xdr:row>0</xdr:row>
      <xdr:rowOff>380998</xdr:rowOff>
    </xdr:from>
    <xdr:to>
      <xdr:col>2</xdr:col>
      <xdr:colOff>2279374</xdr:colOff>
      <xdr:row>1</xdr:row>
      <xdr:rowOff>207891</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5300869" y="380998"/>
          <a:ext cx="23125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Arbeitspakete 2</a:t>
          </a:r>
        </a:p>
      </xdr:txBody>
    </xdr:sp>
    <xdr:clientData fPrintsWithSheet="0"/>
  </xdr:twoCellAnchor>
  <xdr:twoCellAnchor>
    <xdr:from>
      <xdr:col>0</xdr:col>
      <xdr:colOff>2362200</xdr:colOff>
      <xdr:row>61</xdr:row>
      <xdr:rowOff>157373</xdr:rowOff>
    </xdr:from>
    <xdr:to>
      <xdr:col>1</xdr:col>
      <xdr:colOff>1283805</xdr:colOff>
      <xdr:row>61</xdr:row>
      <xdr:rowOff>671723</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2362200" y="49634033"/>
          <a:ext cx="21220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Projektangaben</a:t>
          </a:r>
        </a:p>
      </xdr:txBody>
    </xdr:sp>
    <xdr:clientData fPrintsWithSheet="0"/>
  </xdr:twoCellAnchor>
  <xdr:twoCellAnchor>
    <xdr:from>
      <xdr:col>1</xdr:col>
      <xdr:colOff>1714501</xdr:colOff>
      <xdr:row>61</xdr:row>
      <xdr:rowOff>157371</xdr:rowOff>
    </xdr:from>
    <xdr:to>
      <xdr:col>2</xdr:col>
      <xdr:colOff>2246245</xdr:colOff>
      <xdr:row>61</xdr:row>
      <xdr:rowOff>671721</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5267740" y="50515632"/>
          <a:ext cx="23125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Arbeitspakete 2</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2613660</xdr:colOff>
      <xdr:row>0</xdr:row>
      <xdr:rowOff>306458</xdr:rowOff>
    </xdr:from>
    <xdr:to>
      <xdr:col>1</xdr:col>
      <xdr:colOff>1358349</xdr:colOff>
      <xdr:row>1</xdr:row>
      <xdr:rowOff>133351</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flipH="1">
          <a:off x="2613660" y="306458"/>
          <a:ext cx="1945089" cy="512693"/>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Arbeitspakete 1</a:t>
          </a:r>
        </a:p>
      </xdr:txBody>
    </xdr:sp>
    <xdr:clientData fPrintsWithSheet="0"/>
  </xdr:twoCellAnchor>
  <xdr:twoCellAnchor>
    <xdr:from>
      <xdr:col>1</xdr:col>
      <xdr:colOff>1747630</xdr:colOff>
      <xdr:row>0</xdr:row>
      <xdr:rowOff>306456</xdr:rowOff>
    </xdr:from>
    <xdr:to>
      <xdr:col>2</xdr:col>
      <xdr:colOff>2279374</xdr:colOff>
      <xdr:row>1</xdr:row>
      <xdr:rowOff>133349</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5300869" y="306456"/>
          <a:ext cx="23125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Projektkooperation</a:t>
          </a:r>
        </a:p>
      </xdr:txBody>
    </xdr:sp>
    <xdr:clientData fPrintsWithSheet="0"/>
  </xdr:twoCellAnchor>
  <xdr:twoCellAnchor>
    <xdr:from>
      <xdr:col>0</xdr:col>
      <xdr:colOff>2552700</xdr:colOff>
      <xdr:row>61</xdr:row>
      <xdr:rowOff>74545</xdr:rowOff>
    </xdr:from>
    <xdr:to>
      <xdr:col>1</xdr:col>
      <xdr:colOff>1283806</xdr:colOff>
      <xdr:row>61</xdr:row>
      <xdr:rowOff>588895</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2552700" y="49985545"/>
          <a:ext cx="1931506"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    Zurück zu Arbeitspakete 1</a:t>
          </a:r>
        </a:p>
      </xdr:txBody>
    </xdr:sp>
    <xdr:clientData fPrintsWithSheet="0"/>
  </xdr:twoCellAnchor>
  <xdr:twoCellAnchor>
    <xdr:from>
      <xdr:col>1</xdr:col>
      <xdr:colOff>1673087</xdr:colOff>
      <xdr:row>61</xdr:row>
      <xdr:rowOff>74543</xdr:rowOff>
    </xdr:from>
    <xdr:to>
      <xdr:col>2</xdr:col>
      <xdr:colOff>2204831</xdr:colOff>
      <xdr:row>61</xdr:row>
      <xdr:rowOff>588893</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5226326" y="50432804"/>
          <a:ext cx="2312505" cy="51435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Projektkooperation</a:t>
          </a:r>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1</xdr:col>
          <xdr:colOff>2438400</xdr:colOff>
          <xdr:row>6</xdr:row>
          <xdr:rowOff>228600</xdr:rowOff>
        </xdr:to>
        <xdr:sp macro="" textlink="">
          <xdr:nvSpPr>
            <xdr:cNvPr id="2054" name="Drop Down 6"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1</xdr:colOff>
      <xdr:row>0</xdr:row>
      <xdr:rowOff>133349</xdr:rowOff>
    </xdr:from>
    <xdr:to>
      <xdr:col>1</xdr:col>
      <xdr:colOff>1647825</xdr:colOff>
      <xdr:row>0</xdr:row>
      <xdr:rowOff>666750</xdr:rowOff>
    </xdr:to>
    <xdr:sp macro="" textlink="">
      <xdr:nvSpPr>
        <xdr:cNvPr id="4" name="Pfeil nach rechts 3" descr="Zur nächsten Seite" title="Next">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flipH="1">
          <a:off x="3105151" y="133349"/>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1</xdr:col>
      <xdr:colOff>2162176</xdr:colOff>
      <xdr:row>0</xdr:row>
      <xdr:rowOff>142875</xdr:rowOff>
    </xdr:from>
    <xdr:to>
      <xdr:col>3</xdr:col>
      <xdr:colOff>1</xdr:colOff>
      <xdr:row>0</xdr:row>
      <xdr:rowOff>666750</xdr:rowOff>
    </xdr:to>
    <xdr:sp macro="" textlink="">
      <xdr:nvSpPr>
        <xdr:cNvPr id="5" name="Pfeil nach rechts 4" descr="Zur nächsten Seite" title="Next">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5286376" y="142875"/>
          <a:ext cx="2781300"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a:t>
          </a:r>
          <a:r>
            <a:rPr lang="de-AT" sz="1100" b="1" cap="none" spc="0">
              <a:ln>
                <a:noFill/>
              </a:ln>
              <a:solidFill>
                <a:schemeClr val="bg1"/>
              </a:solidFill>
              <a:effectLst/>
              <a:latin typeface="+mn-lt"/>
              <a:ea typeface="+mn-ea"/>
              <a:cs typeface="+mn-cs"/>
            </a:rPr>
            <a:t>Forschungspartner 1</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1</xdr:col>
          <xdr:colOff>2438400</xdr:colOff>
          <xdr:row>7</xdr:row>
          <xdr:rowOff>228600</xdr:rowOff>
        </xdr:to>
        <xdr:sp macro="" textlink="">
          <xdr:nvSpPr>
            <xdr:cNvPr id="2063" name="Drop Down 15"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28576</xdr:colOff>
      <xdr:row>62</xdr:row>
      <xdr:rowOff>190499</xdr:rowOff>
    </xdr:from>
    <xdr:to>
      <xdr:col>1</xdr:col>
      <xdr:colOff>1676400</xdr:colOff>
      <xdr:row>65</xdr:row>
      <xdr:rowOff>95250</xdr:rowOff>
    </xdr:to>
    <xdr:sp macro="" textlink="">
      <xdr:nvSpPr>
        <xdr:cNvPr id="10" name="Pfeil nach rechts 9" descr="Zur nächsten Seite" title="Next">
          <a:hlinkClick xmlns:r="http://schemas.openxmlformats.org/officeDocument/2006/relationships" r:id="rId3"/>
          <a:extLst>
            <a:ext uri="{FF2B5EF4-FFF2-40B4-BE49-F238E27FC236}">
              <a16:creationId xmlns:a16="http://schemas.microsoft.com/office/drawing/2014/main" id="{00000000-0008-0000-0100-00000A000000}"/>
            </a:ext>
          </a:extLst>
        </xdr:cNvPr>
        <xdr:cNvSpPr/>
      </xdr:nvSpPr>
      <xdr:spPr>
        <a:xfrm flipH="1">
          <a:off x="3133726" y="18526124"/>
          <a:ext cx="1647824" cy="533401"/>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Deckblatt</a:t>
          </a:r>
        </a:p>
      </xdr:txBody>
    </xdr:sp>
    <xdr:clientData fPrintsWithSheet="0"/>
  </xdr:twoCellAnchor>
  <xdr:twoCellAnchor>
    <xdr:from>
      <xdr:col>1</xdr:col>
      <xdr:colOff>2200276</xdr:colOff>
      <xdr:row>62</xdr:row>
      <xdr:rowOff>200025</xdr:rowOff>
    </xdr:from>
    <xdr:to>
      <xdr:col>3</xdr:col>
      <xdr:colOff>38101</xdr:colOff>
      <xdr:row>65</xdr:row>
      <xdr:rowOff>95250</xdr:rowOff>
    </xdr:to>
    <xdr:sp macro="" textlink="">
      <xdr:nvSpPr>
        <xdr:cNvPr id="11" name="Pfeil nach rechts 10" descr="Zur nächsten Seite" title="Next">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5305426" y="18535650"/>
          <a:ext cx="2781300" cy="52387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a:t>
          </a:r>
          <a:r>
            <a:rPr lang="de-AT" sz="1100" b="1" cap="none" spc="0">
              <a:ln>
                <a:noFill/>
              </a:ln>
              <a:solidFill>
                <a:schemeClr val="bg1"/>
              </a:solidFill>
              <a:effectLst/>
              <a:latin typeface="+mn-lt"/>
              <a:ea typeface="+mn-ea"/>
              <a:cs typeface="+mn-cs"/>
            </a:rPr>
            <a:t>Forschungspartner</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19050</xdr:colOff>
          <xdr:row>57</xdr:row>
          <xdr:rowOff>161925</xdr:rowOff>
        </xdr:from>
        <xdr:to>
          <xdr:col>1</xdr:col>
          <xdr:colOff>2209800</xdr:colOff>
          <xdr:row>57</xdr:row>
          <xdr:rowOff>447675</xdr:rowOff>
        </xdr:to>
        <xdr:sp macro="" textlink="">
          <xdr:nvSpPr>
            <xdr:cNvPr id="2072" name="Drop Down 24"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2735580</xdr:colOff>
      <xdr:row>0</xdr:row>
      <xdr:rowOff>161925</xdr:rowOff>
    </xdr:from>
    <xdr:to>
      <xdr:col>2</xdr:col>
      <xdr:colOff>129540</xdr:colOff>
      <xdr:row>0</xdr:row>
      <xdr:rowOff>695325</xdr:rowOff>
    </xdr:to>
    <xdr:sp macro="" textlink="">
      <xdr:nvSpPr>
        <xdr:cNvPr id="3" name="Pfeil nach rechts 2" descr="Zur nächsten Seite" title="Next">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flipH="1">
          <a:off x="2735580" y="161925"/>
          <a:ext cx="2514600"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Förderwerber Koordination</a:t>
          </a:r>
        </a:p>
      </xdr:txBody>
    </xdr:sp>
    <xdr:clientData fPrintsWithSheet="0"/>
  </xdr:twoCellAnchor>
  <xdr:twoCellAnchor>
    <xdr:from>
      <xdr:col>2</xdr:col>
      <xdr:colOff>219075</xdr:colOff>
      <xdr:row>0</xdr:row>
      <xdr:rowOff>161925</xdr:rowOff>
    </xdr:from>
    <xdr:to>
      <xdr:col>3</xdr:col>
      <xdr:colOff>9529</xdr:colOff>
      <xdr:row>0</xdr:row>
      <xdr:rowOff>695325</xdr:rowOff>
    </xdr:to>
    <xdr:sp macro="" textlink="">
      <xdr:nvSpPr>
        <xdr:cNvPr id="4" name="Pfeil nach rechts 3" descr="Zur nächsten Seite" title="Next">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5791200" y="161925"/>
          <a:ext cx="2295529"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Forschungspartner 2</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9525</xdr:colOff>
          <xdr:row>43</xdr:row>
          <xdr:rowOff>314325</xdr:rowOff>
        </xdr:from>
        <xdr:to>
          <xdr:col>2</xdr:col>
          <xdr:colOff>0</xdr:colOff>
          <xdr:row>43</xdr:row>
          <xdr:rowOff>600075</xdr:rowOff>
        </xdr:to>
        <xdr:sp macro="" textlink="">
          <xdr:nvSpPr>
            <xdr:cNvPr id="3074" name="Drop Down 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2644139</xdr:colOff>
      <xdr:row>48</xdr:row>
      <xdr:rowOff>47625</xdr:rowOff>
    </xdr:from>
    <xdr:to>
      <xdr:col>2</xdr:col>
      <xdr:colOff>85726</xdr:colOff>
      <xdr:row>50</xdr:row>
      <xdr:rowOff>161925</xdr:rowOff>
    </xdr:to>
    <xdr:sp macro="" textlink="">
      <xdr:nvSpPr>
        <xdr:cNvPr id="26" name="Pfeil nach rechts 25" descr="Zur nächsten Seite" title="Next">
          <a:hlinkClick xmlns:r="http://schemas.openxmlformats.org/officeDocument/2006/relationships" r:id="rId1"/>
          <a:extLst>
            <a:ext uri="{FF2B5EF4-FFF2-40B4-BE49-F238E27FC236}">
              <a16:creationId xmlns:a16="http://schemas.microsoft.com/office/drawing/2014/main" id="{00000000-0008-0000-0200-00001A000000}"/>
            </a:ext>
          </a:extLst>
        </xdr:cNvPr>
        <xdr:cNvSpPr/>
      </xdr:nvSpPr>
      <xdr:spPr>
        <a:xfrm flipH="1">
          <a:off x="2644139" y="18693765"/>
          <a:ext cx="2562227" cy="48006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Förderwerber Koordination</a:t>
          </a:r>
        </a:p>
      </xdr:txBody>
    </xdr:sp>
    <xdr:clientData/>
  </xdr:twoCellAnchor>
  <xdr:twoCellAnchor>
    <xdr:from>
      <xdr:col>2</xdr:col>
      <xdr:colOff>209553</xdr:colOff>
      <xdr:row>48</xdr:row>
      <xdr:rowOff>47625</xdr:rowOff>
    </xdr:from>
    <xdr:to>
      <xdr:col>3</xdr:col>
      <xdr:colOff>7</xdr:colOff>
      <xdr:row>50</xdr:row>
      <xdr:rowOff>161925</xdr:rowOff>
    </xdr:to>
    <xdr:sp macro="" textlink="">
      <xdr:nvSpPr>
        <xdr:cNvPr id="27" name="Pfeil nach rechts 26" descr="Zur nächsten Seite" title="Next">
          <a:hlinkClick xmlns:r="http://schemas.openxmlformats.org/officeDocument/2006/relationships" r:id="rId2"/>
          <a:extLst>
            <a:ext uri="{FF2B5EF4-FFF2-40B4-BE49-F238E27FC236}">
              <a16:creationId xmlns:a16="http://schemas.microsoft.com/office/drawing/2014/main" id="{00000000-0008-0000-0200-00001B000000}"/>
            </a:ext>
          </a:extLst>
        </xdr:cNvPr>
        <xdr:cNvSpPr/>
      </xdr:nvSpPr>
      <xdr:spPr>
        <a:xfrm>
          <a:off x="5905503" y="16154400"/>
          <a:ext cx="2295529" cy="53340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Forschungspartner 2</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2</xdr:col>
          <xdr:colOff>0</xdr:colOff>
          <xdr:row>6</xdr:row>
          <xdr:rowOff>228600</xdr:rowOff>
        </xdr:to>
        <xdr:sp macro="" textlink="">
          <xdr:nvSpPr>
            <xdr:cNvPr id="3092" name="Drop Down 20" hidden="1">
              <a:extLst>
                <a:ext uri="{63B3BB69-23CF-44E3-9099-C40C66FF867C}">
                  <a14:compatExt spid="_x0000_s3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2</xdr:col>
          <xdr:colOff>0</xdr:colOff>
          <xdr:row>7</xdr:row>
          <xdr:rowOff>228600</xdr:rowOff>
        </xdr:to>
        <xdr:sp macro="" textlink="">
          <xdr:nvSpPr>
            <xdr:cNvPr id="3093" name="Drop Down 21" hidden="1">
              <a:extLst>
                <a:ext uri="{63B3BB69-23CF-44E3-9099-C40C66FF867C}">
                  <a14:compatExt spid="_x0000_s3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9522</xdr:colOff>
      <xdr:row>0</xdr:row>
      <xdr:rowOff>161925</xdr:rowOff>
    </xdr:from>
    <xdr:to>
      <xdr:col>1</xdr:col>
      <xdr:colOff>2419350</xdr:colOff>
      <xdr:row>0</xdr:row>
      <xdr:rowOff>695325</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flipH="1">
          <a:off x="3238497" y="161925"/>
          <a:ext cx="2409828"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Forschungspartner 1</a:t>
          </a:r>
        </a:p>
      </xdr:txBody>
    </xdr:sp>
    <xdr:clientData fPrintsWithSheet="0"/>
  </xdr:twoCellAnchor>
  <xdr:twoCellAnchor>
    <xdr:from>
      <xdr:col>2</xdr:col>
      <xdr:colOff>219075</xdr:colOff>
      <xdr:row>0</xdr:row>
      <xdr:rowOff>161925</xdr:rowOff>
    </xdr:from>
    <xdr:to>
      <xdr:col>3</xdr:col>
      <xdr:colOff>9529</xdr:colOff>
      <xdr:row>0</xdr:row>
      <xdr:rowOff>695325</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5915025" y="161925"/>
          <a:ext cx="2295529"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Forschungspartner 3</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9525</xdr:colOff>
          <xdr:row>43</xdr:row>
          <xdr:rowOff>76200</xdr:rowOff>
        </xdr:from>
        <xdr:to>
          <xdr:col>2</xdr:col>
          <xdr:colOff>0</xdr:colOff>
          <xdr:row>43</xdr:row>
          <xdr:rowOff>447675</xdr:rowOff>
        </xdr:to>
        <xdr:sp macro="" textlink="">
          <xdr:nvSpPr>
            <xdr:cNvPr id="44033" name="Drop Down 1" hidden="1">
              <a:extLst>
                <a:ext uri="{63B3BB69-23CF-44E3-9099-C40C66FF867C}">
                  <a14:compatExt spid="_x0000_s44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3228974</xdr:colOff>
      <xdr:row>48</xdr:row>
      <xdr:rowOff>47625</xdr:rowOff>
    </xdr:from>
    <xdr:to>
      <xdr:col>1</xdr:col>
      <xdr:colOff>2362199</xdr:colOff>
      <xdr:row>50</xdr:row>
      <xdr:rowOff>161925</xdr:rowOff>
    </xdr:to>
    <xdr:sp macro="" textlink="">
      <xdr:nvSpPr>
        <xdr:cNvPr id="5" name="Pfeil nach rechts 4" descr="Zur nächsten Seite" title="Next">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3228974" y="20345400"/>
          <a:ext cx="2362200" cy="53340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Forschungspartner  1</a:t>
          </a:r>
        </a:p>
      </xdr:txBody>
    </xdr:sp>
    <xdr:clientData fPrintsWithSheet="0"/>
  </xdr:twoCellAnchor>
  <xdr:twoCellAnchor>
    <xdr:from>
      <xdr:col>2</xdr:col>
      <xdr:colOff>209553</xdr:colOff>
      <xdr:row>48</xdr:row>
      <xdr:rowOff>47625</xdr:rowOff>
    </xdr:from>
    <xdr:to>
      <xdr:col>3</xdr:col>
      <xdr:colOff>7</xdr:colOff>
      <xdr:row>50</xdr:row>
      <xdr:rowOff>161925</xdr:rowOff>
    </xdr:to>
    <xdr:sp macro="" textlink="">
      <xdr:nvSpPr>
        <xdr:cNvPr id="6" name="Pfeil nach rechts 5" descr="Zur nächsten Seite" title="Next">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5905503" y="20345400"/>
          <a:ext cx="2295529" cy="53340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Forschungspartner 3</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2</xdr:col>
          <xdr:colOff>0</xdr:colOff>
          <xdr:row>6</xdr:row>
          <xdr:rowOff>228600</xdr:rowOff>
        </xdr:to>
        <xdr:sp macro="" textlink="">
          <xdr:nvSpPr>
            <xdr:cNvPr id="44034" name="Drop Down 2" hidden="1">
              <a:extLst>
                <a:ext uri="{63B3BB69-23CF-44E3-9099-C40C66FF867C}">
                  <a14:compatExt spid="_x0000_s44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2</xdr:col>
          <xdr:colOff>0</xdr:colOff>
          <xdr:row>7</xdr:row>
          <xdr:rowOff>228600</xdr:rowOff>
        </xdr:to>
        <xdr:sp macro="" textlink="">
          <xdr:nvSpPr>
            <xdr:cNvPr id="44035" name="Drop Down 3" hidden="1">
              <a:extLst>
                <a:ext uri="{63B3BB69-23CF-44E3-9099-C40C66FF867C}">
                  <a14:compatExt spid="_x0000_s44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xdr:col>
      <xdr:colOff>9522</xdr:colOff>
      <xdr:row>0</xdr:row>
      <xdr:rowOff>161925</xdr:rowOff>
    </xdr:from>
    <xdr:to>
      <xdr:col>2</xdr:col>
      <xdr:colOff>95249</xdr:colOff>
      <xdr:row>0</xdr:row>
      <xdr:rowOff>695325</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flipH="1">
          <a:off x="3238497" y="161925"/>
          <a:ext cx="2552702"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Forschungspartner 2</a:t>
          </a:r>
        </a:p>
        <a:p>
          <a:pPr algn="l"/>
          <a:endParaRPr lang="de-AT" sz="1100" b="1" cap="none" spc="0">
            <a:ln>
              <a:noFill/>
            </a:ln>
            <a:solidFill>
              <a:schemeClr val="bg1"/>
            </a:solidFill>
            <a:effectLst/>
          </a:endParaRPr>
        </a:p>
      </xdr:txBody>
    </xdr:sp>
    <xdr:clientData fPrintsWithSheet="0"/>
  </xdr:twoCellAnchor>
  <xdr:twoCellAnchor>
    <xdr:from>
      <xdr:col>2</xdr:col>
      <xdr:colOff>219075</xdr:colOff>
      <xdr:row>0</xdr:row>
      <xdr:rowOff>161925</xdr:rowOff>
    </xdr:from>
    <xdr:to>
      <xdr:col>3</xdr:col>
      <xdr:colOff>9529</xdr:colOff>
      <xdr:row>0</xdr:row>
      <xdr:rowOff>695325</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5915025" y="161925"/>
          <a:ext cx="2295529"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Forschungspartner 4</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9525</xdr:colOff>
          <xdr:row>43</xdr:row>
          <xdr:rowOff>171450</xdr:rowOff>
        </xdr:from>
        <xdr:to>
          <xdr:col>1</xdr:col>
          <xdr:colOff>2447925</xdr:colOff>
          <xdr:row>43</xdr:row>
          <xdr:rowOff>457200</xdr:rowOff>
        </xdr:to>
        <xdr:sp macro="" textlink="">
          <xdr:nvSpPr>
            <xdr:cNvPr id="45057" name="Drop Down 1" hidden="1">
              <a:extLst>
                <a:ext uri="{63B3BB69-23CF-44E3-9099-C40C66FF867C}">
                  <a14:compatExt spid="_x0000_s45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0</xdr:colOff>
      <xdr:row>48</xdr:row>
      <xdr:rowOff>47625</xdr:rowOff>
    </xdr:from>
    <xdr:to>
      <xdr:col>2</xdr:col>
      <xdr:colOff>85727</xdr:colOff>
      <xdr:row>50</xdr:row>
      <xdr:rowOff>161925</xdr:rowOff>
    </xdr:to>
    <xdr:sp macro="" textlink="">
      <xdr:nvSpPr>
        <xdr:cNvPr id="5" name="Pfeil nach rechts 4" descr="Zur nächsten Seite" title="Next">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3228975" y="20345400"/>
          <a:ext cx="2552702" cy="53340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Zurück zu </a:t>
          </a:r>
          <a:r>
            <a:rPr lang="de-AT" sz="1100" b="1">
              <a:solidFill>
                <a:schemeClr val="bg1"/>
              </a:solidFill>
              <a:effectLst/>
              <a:latin typeface="+mn-lt"/>
              <a:ea typeface="+mn-ea"/>
              <a:cs typeface="+mn-cs"/>
            </a:rPr>
            <a:t>Forschungspartner 2</a:t>
          </a:r>
          <a:endParaRPr kumimoji="0" lang="de-AT" sz="1100" b="1" i="0" u="none" strike="noStrike" kern="0" cap="none" spc="0" normalizeH="0" baseline="0" noProof="0">
            <a:ln>
              <a:noFill/>
            </a:ln>
            <a:solidFill>
              <a:schemeClr val="bg1"/>
            </a:solidFill>
            <a:effectLst/>
            <a:uLnTx/>
            <a:uFillTx/>
            <a:latin typeface="Calibri"/>
            <a:ea typeface="+mn-ea"/>
            <a:cs typeface="+mn-cs"/>
          </a:endParaRPr>
        </a:p>
      </xdr:txBody>
    </xdr:sp>
    <xdr:clientData fPrintsWithSheet="0"/>
  </xdr:twoCellAnchor>
  <xdr:twoCellAnchor>
    <xdr:from>
      <xdr:col>2</xdr:col>
      <xdr:colOff>209553</xdr:colOff>
      <xdr:row>48</xdr:row>
      <xdr:rowOff>47625</xdr:rowOff>
    </xdr:from>
    <xdr:to>
      <xdr:col>3</xdr:col>
      <xdr:colOff>7</xdr:colOff>
      <xdr:row>50</xdr:row>
      <xdr:rowOff>161925</xdr:rowOff>
    </xdr:to>
    <xdr:sp macro="" textlink="">
      <xdr:nvSpPr>
        <xdr:cNvPr id="6" name="Pfeil nach rechts 5" descr="Zur nächsten Seite" title="Next">
          <a:hlinkClick xmlns:r="http://schemas.openxmlformats.org/officeDocument/2006/relationships" r:id="rId2"/>
          <a:extLst>
            <a:ext uri="{FF2B5EF4-FFF2-40B4-BE49-F238E27FC236}">
              <a16:creationId xmlns:a16="http://schemas.microsoft.com/office/drawing/2014/main" id="{00000000-0008-0000-0400-000006000000}"/>
            </a:ext>
          </a:extLst>
        </xdr:cNvPr>
        <xdr:cNvSpPr/>
      </xdr:nvSpPr>
      <xdr:spPr>
        <a:xfrm>
          <a:off x="5905503" y="20345400"/>
          <a:ext cx="2295529" cy="533400"/>
        </a:xfrm>
        <a:prstGeom prst="rightArrow">
          <a:avLst/>
        </a:prstGeom>
        <a:solidFill>
          <a:srgbClr val="C0504D"/>
        </a:solidFill>
        <a:ln w="38100" cap="flat" cmpd="sng" algn="ctr">
          <a:solidFill>
            <a:sysClr val="window" lastClr="FFFFFF"/>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de-AT" sz="1100" b="1" i="0" u="none" strike="noStrike" kern="0" cap="none" spc="0" normalizeH="0" baseline="0" noProof="0">
              <a:ln>
                <a:noFill/>
              </a:ln>
              <a:solidFill>
                <a:sysClr val="window" lastClr="FFFFFF"/>
              </a:solidFill>
              <a:effectLst/>
              <a:uLnTx/>
              <a:uFillTx/>
              <a:latin typeface="Calibri"/>
              <a:ea typeface="+mn-ea"/>
              <a:cs typeface="+mn-cs"/>
            </a:rPr>
            <a:t>Weiter zu  Forschungspartner 4</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1</xdr:col>
          <xdr:colOff>2438400</xdr:colOff>
          <xdr:row>6</xdr:row>
          <xdr:rowOff>228600</xdr:rowOff>
        </xdr:to>
        <xdr:sp macro="" textlink="">
          <xdr:nvSpPr>
            <xdr:cNvPr id="45058" name="Drop Down 2" hidden="1">
              <a:extLst>
                <a:ext uri="{63B3BB69-23CF-44E3-9099-C40C66FF867C}">
                  <a14:compatExt spid="_x0000_s45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1</xdr:col>
          <xdr:colOff>2438400</xdr:colOff>
          <xdr:row>7</xdr:row>
          <xdr:rowOff>228600</xdr:rowOff>
        </xdr:to>
        <xdr:sp macro="" textlink="">
          <xdr:nvSpPr>
            <xdr:cNvPr id="45059" name="Drop Down 3" hidden="1">
              <a:extLst>
                <a:ext uri="{63B3BB69-23CF-44E3-9099-C40C66FF867C}">
                  <a14:compatExt spid="_x0000_s45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9522</xdr:colOff>
      <xdr:row>0</xdr:row>
      <xdr:rowOff>161925</xdr:rowOff>
    </xdr:from>
    <xdr:to>
      <xdr:col>1</xdr:col>
      <xdr:colOff>2305050</xdr:colOff>
      <xdr:row>0</xdr:row>
      <xdr:rowOff>695325</xdr:rowOff>
    </xdr:to>
    <xdr:sp macro="" textlink="">
      <xdr:nvSpPr>
        <xdr:cNvPr id="2" name="Pfeil nach rechts 1" descr="Zur nächsten Seite" title="Next">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flipH="1">
          <a:off x="3238497" y="161925"/>
          <a:ext cx="2295528"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Forschungspartner 3</a:t>
          </a:r>
        </a:p>
      </xdr:txBody>
    </xdr:sp>
    <xdr:clientData fPrintsWithSheet="0"/>
  </xdr:twoCellAnchor>
  <xdr:twoCellAnchor>
    <xdr:from>
      <xdr:col>2</xdr:col>
      <xdr:colOff>133351</xdr:colOff>
      <xdr:row>0</xdr:row>
      <xdr:rowOff>161925</xdr:rowOff>
    </xdr:from>
    <xdr:to>
      <xdr:col>3</xdr:col>
      <xdr:colOff>9530</xdr:colOff>
      <xdr:row>0</xdr:row>
      <xdr:rowOff>695325</xdr:rowOff>
    </xdr:to>
    <xdr:sp macro="" textlink="">
      <xdr:nvSpPr>
        <xdr:cNvPr id="3" name="Pfeil nach rechts 2" descr="Zur nächsten Seite" title="Next">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5829301" y="161925"/>
          <a:ext cx="2381254" cy="533400"/>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Unternehmenspartner</a:t>
          </a:r>
          <a:r>
            <a:rPr lang="de-AT" sz="1100" b="1" cap="none" spc="0" baseline="0">
              <a:ln>
                <a:noFill/>
              </a:ln>
              <a:solidFill>
                <a:schemeClr val="bg1"/>
              </a:solidFill>
              <a:effectLst/>
            </a:rPr>
            <a:t> 1</a:t>
          </a:r>
          <a:endParaRPr lang="de-AT" sz="1100" b="1" cap="none" spc="0">
            <a:ln>
              <a:noFill/>
            </a:ln>
            <a:solidFill>
              <a:schemeClr val="bg1"/>
            </a:solidFill>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9525</xdr:colOff>
          <xdr:row>43</xdr:row>
          <xdr:rowOff>171450</xdr:rowOff>
        </xdr:from>
        <xdr:to>
          <xdr:col>1</xdr:col>
          <xdr:colOff>2447925</xdr:colOff>
          <xdr:row>43</xdr:row>
          <xdr:rowOff>457200</xdr:rowOff>
        </xdr:to>
        <xdr:sp macro="" textlink="">
          <xdr:nvSpPr>
            <xdr:cNvPr id="46081" name="Drop Down 1" hidden="1">
              <a:extLst>
                <a:ext uri="{63B3BB69-23CF-44E3-9099-C40C66FF867C}">
                  <a14:compatExt spid="_x0000_s46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1</xdr:col>
          <xdr:colOff>2438400</xdr:colOff>
          <xdr:row>6</xdr:row>
          <xdr:rowOff>228600</xdr:rowOff>
        </xdr:to>
        <xdr:sp macro="" textlink="">
          <xdr:nvSpPr>
            <xdr:cNvPr id="46082" name="Drop Down 2" hidden="1">
              <a:extLst>
                <a:ext uri="{63B3BB69-23CF-44E3-9099-C40C66FF867C}">
                  <a14:compatExt spid="_x0000_s46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28575</xdr:rowOff>
        </xdr:from>
        <xdr:to>
          <xdr:col>1</xdr:col>
          <xdr:colOff>2438400</xdr:colOff>
          <xdr:row>7</xdr:row>
          <xdr:rowOff>228600</xdr:rowOff>
        </xdr:to>
        <xdr:sp macro="" textlink="">
          <xdr:nvSpPr>
            <xdr:cNvPr id="46083" name="Drop Down 3" hidden="1">
              <a:extLst>
                <a:ext uri="{63B3BB69-23CF-44E3-9099-C40C66FF867C}">
                  <a14:compatExt spid="_x0000_s46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2899409</xdr:colOff>
      <xdr:row>48</xdr:row>
      <xdr:rowOff>85724</xdr:rowOff>
    </xdr:from>
    <xdr:to>
      <xdr:col>2</xdr:col>
      <xdr:colOff>2</xdr:colOff>
      <xdr:row>51</xdr:row>
      <xdr:rowOff>68579</xdr:rowOff>
    </xdr:to>
    <xdr:sp macro="" textlink="">
      <xdr:nvSpPr>
        <xdr:cNvPr id="11" name="Pfeil nach rechts 10" descr="Zur nächsten Seite" title="Next">
          <a:hlinkClick xmlns:r="http://schemas.openxmlformats.org/officeDocument/2006/relationships" r:id="rId1"/>
          <a:extLst>
            <a:ext uri="{FF2B5EF4-FFF2-40B4-BE49-F238E27FC236}">
              <a16:creationId xmlns:a16="http://schemas.microsoft.com/office/drawing/2014/main" id="{00000000-0008-0000-0500-00000B000000}"/>
            </a:ext>
          </a:extLst>
        </xdr:cNvPr>
        <xdr:cNvSpPr/>
      </xdr:nvSpPr>
      <xdr:spPr>
        <a:xfrm flipH="1">
          <a:off x="2899409" y="19905344"/>
          <a:ext cx="2221233" cy="53149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Zurück zu Forschungspartner 3</a:t>
          </a:r>
        </a:p>
      </xdr:txBody>
    </xdr:sp>
    <xdr:clientData fPrintsWithSheet="0"/>
  </xdr:twoCellAnchor>
  <xdr:twoCellAnchor>
    <xdr:from>
      <xdr:col>2</xdr:col>
      <xdr:colOff>114304</xdr:colOff>
      <xdr:row>48</xdr:row>
      <xdr:rowOff>85724</xdr:rowOff>
    </xdr:from>
    <xdr:to>
      <xdr:col>2</xdr:col>
      <xdr:colOff>2495558</xdr:colOff>
      <xdr:row>51</xdr:row>
      <xdr:rowOff>91439</xdr:rowOff>
    </xdr:to>
    <xdr:sp macro="" textlink="">
      <xdr:nvSpPr>
        <xdr:cNvPr id="12" name="Pfeil nach rechts 11" descr="Zur nächsten Seite" title="Next">
          <a:hlinkClick xmlns:r="http://schemas.openxmlformats.org/officeDocument/2006/relationships" r:id="rId2"/>
          <a:extLst>
            <a:ext uri="{FF2B5EF4-FFF2-40B4-BE49-F238E27FC236}">
              <a16:creationId xmlns:a16="http://schemas.microsoft.com/office/drawing/2014/main" id="{00000000-0008-0000-0500-00000C000000}"/>
            </a:ext>
          </a:extLst>
        </xdr:cNvPr>
        <xdr:cNvSpPr/>
      </xdr:nvSpPr>
      <xdr:spPr>
        <a:xfrm>
          <a:off x="5234944" y="19905344"/>
          <a:ext cx="2381254" cy="554355"/>
        </a:xfrm>
        <a:prstGeom prst="rightArrow">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lang="de-AT" sz="1100" b="1" cap="none" spc="0">
              <a:ln>
                <a:noFill/>
              </a:ln>
              <a:solidFill>
                <a:schemeClr val="bg1"/>
              </a:solidFill>
              <a:effectLst/>
            </a:rPr>
            <a:t>Weiter zu  Unternehmenspartner</a:t>
          </a:r>
          <a:r>
            <a:rPr lang="de-AT" sz="1100" b="1" cap="none" spc="0" baseline="0">
              <a:ln>
                <a:noFill/>
              </a:ln>
              <a:solidFill>
                <a:schemeClr val="bg1"/>
              </a:solidFill>
              <a:effectLst/>
            </a:rPr>
            <a:t> 1</a:t>
          </a:r>
          <a:endParaRPr lang="de-AT" sz="1100" b="1" cap="none" spc="0">
            <a:ln>
              <a:noFill/>
            </a:ln>
            <a:solidFill>
              <a:schemeClr val="bg1"/>
            </a:solidFill>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Users\Tob\Desktop\20170830_Kosten-%20und%20Finanzierungstool_WISS_Version%20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FW Plan"/>
      <sheetName val="F1 Plan"/>
      <sheetName val="F2 Plan"/>
      <sheetName val="F3 Plan"/>
      <sheetName val="F4 Plan"/>
      <sheetName val="U1 Plan"/>
      <sheetName val="Finanzierungsplan"/>
      <sheetName val="Zustimmungserkl., Unterschrift"/>
      <sheetName val="Checkliste"/>
      <sheetName val="Übersicht PLAN IST"/>
      <sheetName val="Erklärung"/>
      <sheetName val="Kosten IST"/>
      <sheetName val="Kalkulationshilfe Personal"/>
      <sheetName val="Liste"/>
    </sheetNames>
    <sheetDataSet>
      <sheetData sheetId="0">
        <row r="20">
          <cell r="J20">
            <v>3014218.5</v>
          </cell>
        </row>
      </sheetData>
      <sheetData sheetId="1">
        <row r="7">
          <cell r="C7" t="str">
            <v>Universität</v>
          </cell>
        </row>
      </sheetData>
      <sheetData sheetId="2">
        <row r="7">
          <cell r="C7" t="str">
            <v>Mozarteum</v>
          </cell>
        </row>
      </sheetData>
      <sheetData sheetId="3">
        <row r="7">
          <cell r="C7" t="str">
            <v>SALK</v>
          </cell>
        </row>
      </sheetData>
      <sheetData sheetId="4">
        <row r="7">
          <cell r="C7" t="str">
            <v>FH Puch</v>
          </cell>
        </row>
      </sheetData>
      <sheetData sheetId="5">
        <row r="7">
          <cell r="C7" t="str">
            <v>FH Kuchl</v>
          </cell>
        </row>
      </sheetData>
      <sheetData sheetId="6">
        <row r="3">
          <cell r="B3" t="str">
            <v>Sony</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31.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30.xml"/><Relationship Id="rId5" Type="http://schemas.openxmlformats.org/officeDocument/2006/relationships/ctrlProp" Target="../ctrlProps/ctrlProp29.xml"/><Relationship Id="rId4" Type="http://schemas.openxmlformats.org/officeDocument/2006/relationships/ctrlProp" Target="../ctrlProps/ctrlProp2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5.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3.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8.xml"/><Relationship Id="rId3" Type="http://schemas.openxmlformats.org/officeDocument/2006/relationships/vmlDrawing" Target="../drawings/vmlDrawing12.vml"/><Relationship Id="rId7" Type="http://schemas.openxmlformats.org/officeDocument/2006/relationships/ctrlProp" Target="../ctrlProps/ctrlProp47.xml"/><Relationship Id="rId12" Type="http://schemas.openxmlformats.org/officeDocument/2006/relationships/ctrlProp" Target="../ctrlProps/ctrlProp52.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46.xml"/><Relationship Id="rId11" Type="http://schemas.openxmlformats.org/officeDocument/2006/relationships/ctrlProp" Target="../ctrlProps/ctrlProp51.xml"/><Relationship Id="rId5" Type="http://schemas.openxmlformats.org/officeDocument/2006/relationships/ctrlProp" Target="../ctrlProps/ctrlProp45.xml"/><Relationship Id="rId10" Type="http://schemas.openxmlformats.org/officeDocument/2006/relationships/ctrlProp" Target="../ctrlProps/ctrlProp50.xml"/><Relationship Id="rId4" Type="http://schemas.openxmlformats.org/officeDocument/2006/relationships/ctrlProp" Target="../ctrlProps/ctrlProp44.xml"/><Relationship Id="rId9" Type="http://schemas.openxmlformats.org/officeDocument/2006/relationships/ctrlProp" Target="../ctrlProps/ctrlProp4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D16"/>
  <sheetViews>
    <sheetView tabSelected="1" view="pageBreakPreview" zoomScaleNormal="100" zoomScaleSheetLayoutView="100" workbookViewId="0">
      <selection activeCell="P14" sqref="P14"/>
    </sheetView>
  </sheetViews>
  <sheetFormatPr baseColWidth="10" defaultColWidth="11" defaultRowHeight="16.5"/>
  <cols>
    <col min="1" max="1" width="31.5" style="462" customWidth="1"/>
    <col min="2" max="2" width="33.625" style="462" customWidth="1"/>
    <col min="3" max="3" width="11" style="472"/>
    <col min="4" max="4" width="23.125" style="462" customWidth="1"/>
    <col min="5" max="16384" width="11" style="462"/>
  </cols>
  <sheetData>
    <row r="1" spans="1:4" ht="135.75" customHeight="1">
      <c r="A1" s="528"/>
      <c r="B1" s="528"/>
      <c r="C1" s="528"/>
      <c r="D1" s="528"/>
    </row>
    <row r="2" spans="1:4" ht="15" customHeight="1">
      <c r="A2" s="463" t="s">
        <v>60</v>
      </c>
      <c r="B2" s="464"/>
      <c r="C2" s="464"/>
      <c r="D2" s="465"/>
    </row>
    <row r="3" spans="1:4" ht="25.5" customHeight="1">
      <c r="A3" s="465"/>
      <c r="B3" s="464"/>
      <c r="C3" s="464"/>
      <c r="D3" s="465"/>
    </row>
    <row r="4" spans="1:4" ht="19.5" customHeight="1">
      <c r="A4" s="465"/>
      <c r="B4" s="464"/>
      <c r="C4" s="466"/>
      <c r="D4" s="465"/>
    </row>
    <row r="5" spans="1:4" ht="36.75" customHeight="1">
      <c r="A5" s="465"/>
      <c r="B5" s="529" t="s">
        <v>676</v>
      </c>
      <c r="C5" s="529"/>
      <c r="D5" s="465"/>
    </row>
    <row r="6" spans="1:4" ht="36.75" customHeight="1">
      <c r="A6" s="465"/>
      <c r="B6" s="529"/>
      <c r="C6" s="529"/>
      <c r="D6" s="465"/>
    </row>
    <row r="7" spans="1:4" ht="120" customHeight="1">
      <c r="A7" s="465"/>
      <c r="B7" s="529"/>
      <c r="C7" s="529"/>
      <c r="D7" s="503" t="s">
        <v>698</v>
      </c>
    </row>
    <row r="8" spans="1:4" ht="35.450000000000003" customHeight="1">
      <c r="A8" s="465"/>
      <c r="B8" s="527" t="str">
        <f>IF('Angaben zum Projekt'!B3:C3="","",'Angaben zum Projekt'!B3:C3)</f>
        <v/>
      </c>
      <c r="C8" s="527"/>
      <c r="D8" s="527"/>
    </row>
    <row r="9" spans="1:4" ht="13.9" customHeight="1">
      <c r="A9" s="465"/>
      <c r="B9" s="527"/>
      <c r="C9" s="527"/>
      <c r="D9" s="527"/>
    </row>
    <row r="10" spans="1:4" ht="28.15" customHeight="1">
      <c r="A10" s="467" t="s">
        <v>522</v>
      </c>
      <c r="B10" s="527"/>
      <c r="C10" s="527"/>
      <c r="D10" s="527"/>
    </row>
    <row r="11" spans="1:4" ht="51.75" customHeight="1">
      <c r="A11" s="467" t="s">
        <v>523</v>
      </c>
      <c r="B11" s="527" t="str">
        <f>IF('Angaben zum Projekt'!B4:C4="","",'Angaben zum Projekt'!B4:C4)</f>
        <v/>
      </c>
      <c r="C11" s="527"/>
      <c r="D11" s="465"/>
    </row>
    <row r="12" spans="1:4" ht="113.45" customHeight="1">
      <c r="A12" s="465"/>
      <c r="C12" s="466"/>
      <c r="D12" s="465"/>
    </row>
    <row r="13" spans="1:4" ht="73.900000000000006" customHeight="1">
      <c r="A13" s="468" t="s">
        <v>544</v>
      </c>
      <c r="B13" s="502"/>
      <c r="C13" s="466"/>
      <c r="D13" s="465"/>
    </row>
    <row r="14" spans="1:4" ht="75">
      <c r="A14" s="470" t="s">
        <v>592</v>
      </c>
      <c r="B14" s="469"/>
      <c r="C14" s="466"/>
      <c r="D14" s="465"/>
    </row>
    <row r="15" spans="1:4">
      <c r="A15" s="465"/>
      <c r="B15" s="465"/>
      <c r="C15" s="466"/>
      <c r="D15" s="465"/>
    </row>
    <row r="16" spans="1:4">
      <c r="A16" s="471"/>
      <c r="B16" s="465"/>
      <c r="C16" s="466"/>
      <c r="D16" s="465"/>
    </row>
  </sheetData>
  <sheetProtection selectLockedCells="1"/>
  <mergeCells count="5">
    <mergeCell ref="B11:C11"/>
    <mergeCell ref="A1:B1"/>
    <mergeCell ref="C1:D1"/>
    <mergeCell ref="B5:C7"/>
    <mergeCell ref="B8:D10"/>
  </mergeCells>
  <pageMargins left="0.19685039370078741" right="0.19685039370078741" top="0.19685039370078741" bottom="0.31496062992125984" header="0.19685039370078741" footer="0.31496062992125984"/>
  <pageSetup paperSize="9" scale="99" fitToHeight="0" orientation="portrait" r:id="rId1"/>
  <headerFooter differentFirst="1" alignWithMargins="0">
    <oddFooter>&amp;L&amp;D&amp;C&amp;P&amp;R&amp;A</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K67"/>
  <sheetViews>
    <sheetView zoomScaleNormal="100" workbookViewId="0">
      <selection activeCell="B2" sqref="B2:C2"/>
    </sheetView>
  </sheetViews>
  <sheetFormatPr baseColWidth="10" defaultColWidth="11" defaultRowHeight="16.5"/>
  <cols>
    <col min="1" max="1" width="41.25" style="405" customWidth="1"/>
    <col min="2" max="2" width="32" style="356" customWidth="1"/>
    <col min="3" max="3" width="41.875" style="356" customWidth="1"/>
    <col min="4" max="4" width="24.875" style="356" customWidth="1"/>
    <col min="5" max="16384" width="11" style="356"/>
  </cols>
  <sheetData>
    <row r="1" spans="1:7" ht="69.75" customHeight="1" thickBot="1">
      <c r="A1" s="353" t="s">
        <v>623</v>
      </c>
      <c r="B1" s="354"/>
      <c r="C1" s="355"/>
    </row>
    <row r="2" spans="1:7" ht="20.25" customHeight="1" thickBot="1">
      <c r="A2" s="357" t="s">
        <v>34</v>
      </c>
      <c r="B2" s="596"/>
      <c r="C2" s="597"/>
    </row>
    <row r="3" spans="1:7" ht="20.25" customHeight="1" thickBot="1">
      <c r="A3" s="357" t="s">
        <v>1</v>
      </c>
      <c r="B3" s="597"/>
      <c r="C3" s="597"/>
    </row>
    <row r="4" spans="1:7" ht="20.25" customHeight="1" thickBot="1">
      <c r="A4" s="357" t="s">
        <v>35</v>
      </c>
      <c r="B4" s="597"/>
      <c r="C4" s="597"/>
    </row>
    <row r="5" spans="1:7" ht="20.25" customHeight="1" thickBot="1">
      <c r="A5" s="358" t="s">
        <v>552</v>
      </c>
      <c r="B5" s="606"/>
      <c r="C5" s="606"/>
    </row>
    <row r="6" spans="1:7" ht="20.25" customHeight="1" thickBot="1">
      <c r="A6" s="357" t="s">
        <v>4</v>
      </c>
      <c r="B6" s="359"/>
      <c r="C6" s="360"/>
    </row>
    <row r="7" spans="1:7" ht="20.25" customHeight="1" thickBot="1">
      <c r="A7" s="357" t="s">
        <v>5</v>
      </c>
      <c r="B7" s="359"/>
      <c r="C7" s="360"/>
    </row>
    <row r="8" spans="1:7" ht="20.25" customHeight="1" thickBot="1">
      <c r="A8" s="357" t="s">
        <v>6</v>
      </c>
      <c r="B8" s="359"/>
      <c r="C8" s="360"/>
    </row>
    <row r="9" spans="1:7" ht="20.25" customHeight="1" thickBot="1">
      <c r="A9" s="357" t="s">
        <v>7</v>
      </c>
      <c r="B9" s="359"/>
      <c r="C9" s="360"/>
    </row>
    <row r="10" spans="1:7" ht="20.25" customHeight="1" thickBot="1">
      <c r="A10" s="357" t="s">
        <v>8</v>
      </c>
      <c r="B10" s="359"/>
      <c r="C10" s="360"/>
    </row>
    <row r="11" spans="1:7" ht="240" customHeight="1" thickBot="1">
      <c r="A11" s="357" t="s">
        <v>568</v>
      </c>
      <c r="B11" s="597"/>
      <c r="C11" s="597"/>
      <c r="D11" s="361" t="str">
        <f>1000 - LEN(B11) &amp; " verbleibend."</f>
        <v>1000 verbleibend.</v>
      </c>
      <c r="G11" s="362"/>
    </row>
    <row r="12" spans="1:7" ht="28.5" customHeight="1" thickBot="1">
      <c r="A12" s="357" t="s">
        <v>530</v>
      </c>
      <c r="B12" s="598" t="s">
        <v>244</v>
      </c>
      <c r="C12" s="598"/>
    </row>
    <row r="13" spans="1:7" ht="28.5" customHeight="1" thickBot="1">
      <c r="A13" s="357" t="s">
        <v>529</v>
      </c>
      <c r="B13" s="598" t="s">
        <v>244</v>
      </c>
      <c r="C13" s="598"/>
      <c r="D13" s="363" t="str">
        <f>IF(AND(B12="bitte auswählen",B13&lt;&gt;"bitte auswählen")=TRUE,"Zuerst Hauptkategorie auswählen!","")</f>
        <v/>
      </c>
    </row>
    <row r="14" spans="1:7" ht="20.25" customHeight="1" thickBot="1">
      <c r="A14" s="357" t="s">
        <v>33</v>
      </c>
      <c r="B14" s="359"/>
      <c r="C14" s="364"/>
    </row>
    <row r="15" spans="1:7" ht="20.25" customHeight="1" thickBot="1">
      <c r="A15" s="357" t="s">
        <v>36</v>
      </c>
      <c r="B15" s="359"/>
      <c r="C15" s="364"/>
    </row>
    <row r="16" spans="1:7" ht="20.25" customHeight="1" thickBot="1">
      <c r="A16" s="357" t="s">
        <v>31</v>
      </c>
      <c r="B16" s="499"/>
      <c r="C16" s="364"/>
    </row>
    <row r="17" spans="1:11" ht="20.25" customHeight="1" thickBot="1">
      <c r="A17" s="357" t="s">
        <v>32</v>
      </c>
      <c r="B17" s="499"/>
      <c r="C17" s="364"/>
    </row>
    <row r="18" spans="1:11" ht="20.25" customHeight="1" thickBot="1">
      <c r="A18" s="357" t="s">
        <v>37</v>
      </c>
      <c r="B18" s="359"/>
      <c r="C18" s="364"/>
    </row>
    <row r="19" spans="1:11" ht="28.5" customHeight="1" thickBot="1">
      <c r="A19" s="357" t="s">
        <v>46</v>
      </c>
      <c r="B19" s="603" t="str">
        <f>INDEX(Liste!$B$19:$B$23,K19)</f>
        <v>Bitte auswählen</v>
      </c>
      <c r="C19" s="604"/>
      <c r="E19" s="365" t="str">
        <f>B19</f>
        <v>Bitte auswählen</v>
      </c>
      <c r="G19" s="362"/>
      <c r="K19" s="505">
        <v>1</v>
      </c>
    </row>
    <row r="20" spans="1:11" ht="33" customHeight="1" thickBot="1">
      <c r="A20" s="366" t="s">
        <v>548</v>
      </c>
      <c r="B20" s="605"/>
      <c r="C20" s="605"/>
      <c r="G20" s="362"/>
    </row>
    <row r="21" spans="1:11" ht="28.5" customHeight="1" thickBot="1">
      <c r="A21" s="366" t="s">
        <v>549</v>
      </c>
      <c r="B21" s="605"/>
      <c r="C21" s="605"/>
      <c r="G21" s="362"/>
    </row>
    <row r="22" spans="1:11" ht="28.5" customHeight="1" thickBot="1">
      <c r="A22" s="366" t="s">
        <v>550</v>
      </c>
      <c r="B22" s="599"/>
      <c r="C22" s="600"/>
      <c r="G22" s="362"/>
    </row>
    <row r="23" spans="1:11" ht="28.5" customHeight="1" thickBot="1">
      <c r="A23" s="366"/>
      <c r="B23" s="494"/>
      <c r="C23" s="495"/>
      <c r="G23" s="362"/>
    </row>
    <row r="24" spans="1:11" ht="4.9000000000000004" customHeight="1">
      <c r="A24" s="367"/>
      <c r="B24" s="601"/>
      <c r="C24" s="601"/>
      <c r="G24" s="362"/>
    </row>
    <row r="25" spans="1:11" ht="81" customHeight="1" thickBot="1">
      <c r="A25" s="368" t="s">
        <v>554</v>
      </c>
      <c r="B25" s="369" t="s">
        <v>77</v>
      </c>
      <c r="C25" s="369" t="s">
        <v>78</v>
      </c>
      <c r="G25" s="362"/>
    </row>
    <row r="26" spans="1:11" ht="28.5" customHeight="1">
      <c r="A26" s="370" t="s">
        <v>75</v>
      </c>
      <c r="B26" s="371"/>
      <c r="C26" s="372"/>
      <c r="G26" s="362"/>
    </row>
    <row r="27" spans="1:11" ht="28.5" customHeight="1">
      <c r="A27" s="373" t="s">
        <v>76</v>
      </c>
      <c r="B27" s="374"/>
      <c r="C27" s="374"/>
      <c r="G27" s="362"/>
    </row>
    <row r="28" spans="1:11" ht="28.5" customHeight="1">
      <c r="A28" s="373"/>
      <c r="B28" s="374"/>
      <c r="C28" s="374"/>
      <c r="G28" s="362"/>
    </row>
    <row r="29" spans="1:11" ht="28.5" customHeight="1">
      <c r="A29" s="375"/>
      <c r="B29" s="374"/>
      <c r="C29" s="374"/>
      <c r="G29" s="362"/>
    </row>
    <row r="30" spans="1:11" ht="28.5" customHeight="1">
      <c r="A30" s="376"/>
      <c r="B30" s="377"/>
      <c r="C30" s="377"/>
      <c r="G30" s="362"/>
    </row>
    <row r="31" spans="1:11" ht="81" customHeight="1" thickBot="1">
      <c r="A31" s="368" t="s">
        <v>601</v>
      </c>
      <c r="B31" s="378"/>
      <c r="C31" s="364"/>
      <c r="G31" s="362"/>
    </row>
    <row r="32" spans="1:11" ht="50.25" customHeight="1" thickBot="1">
      <c r="A32" s="379" t="s">
        <v>555</v>
      </c>
      <c r="B32" s="380" t="str">
        <f>INDEX(Liste!$B$14:$B$16,K32)</f>
        <v>Bitte auswählen</v>
      </c>
      <c r="D32" s="365" t="str">
        <f>B32</f>
        <v>Bitte auswählen</v>
      </c>
      <c r="G32" s="362"/>
      <c r="J32" s="362"/>
      <c r="K32" s="381">
        <v>1</v>
      </c>
    </row>
    <row r="33" spans="1:11" ht="176.25" customHeight="1" thickBot="1">
      <c r="A33" s="379" t="s">
        <v>556</v>
      </c>
      <c r="B33" s="602"/>
      <c r="C33" s="602"/>
      <c r="G33" s="362"/>
      <c r="J33" s="362"/>
      <c r="K33" s="362"/>
    </row>
    <row r="34" spans="1:11" ht="36" customHeight="1" thickBot="1">
      <c r="A34" s="379" t="s">
        <v>527</v>
      </c>
      <c r="B34" s="382" t="str">
        <f>INDEX(Liste!$B$14:$B$16,C34)</f>
        <v>Bitte auswählen</v>
      </c>
      <c r="C34" s="383">
        <v>1</v>
      </c>
      <c r="D34" s="365" t="str">
        <f>B34</f>
        <v>Bitte auswählen</v>
      </c>
      <c r="G34" s="362"/>
    </row>
    <row r="35" spans="1:11">
      <c r="A35" s="384"/>
      <c r="B35" s="385"/>
      <c r="C35" s="362"/>
    </row>
    <row r="36" spans="1:11" ht="47.25" customHeight="1" thickBot="1">
      <c r="A36" s="386" t="s">
        <v>557</v>
      </c>
      <c r="B36" s="387"/>
      <c r="C36" s="387"/>
    </row>
    <row r="37" spans="1:11" ht="19.5" customHeight="1" thickBot="1">
      <c r="A37" s="388" t="s">
        <v>585</v>
      </c>
      <c r="B37" s="607"/>
      <c r="C37" s="607"/>
    </row>
    <row r="38" spans="1:11" ht="20.25" customHeight="1" thickBot="1">
      <c r="A38" s="357" t="s">
        <v>4</v>
      </c>
      <c r="B38" s="597"/>
      <c r="C38" s="597"/>
    </row>
    <row r="39" spans="1:11" ht="20.25" customHeight="1" thickBot="1">
      <c r="A39" s="357" t="s">
        <v>5</v>
      </c>
      <c r="B39" s="597"/>
      <c r="C39" s="597"/>
    </row>
    <row r="40" spans="1:11" ht="20.25" customHeight="1" thickBot="1">
      <c r="A40" s="357" t="s">
        <v>6</v>
      </c>
      <c r="B40" s="597"/>
      <c r="C40" s="597"/>
    </row>
    <row r="41" spans="1:11" ht="20.25" customHeight="1" thickBot="1">
      <c r="A41" s="357" t="s">
        <v>7</v>
      </c>
      <c r="B41" s="359"/>
      <c r="C41" s="359"/>
    </row>
    <row r="42" spans="1:11" ht="20.25" customHeight="1" thickBot="1">
      <c r="A42" s="357" t="s">
        <v>8</v>
      </c>
      <c r="B42" s="597"/>
      <c r="C42" s="597"/>
    </row>
    <row r="43" spans="1:11" ht="20.25" customHeight="1" thickBot="1">
      <c r="A43" s="130" t="s">
        <v>678</v>
      </c>
      <c r="B43" s="597"/>
      <c r="C43" s="597"/>
    </row>
    <row r="44" spans="1:11" ht="20.25" customHeight="1">
      <c r="A44" s="389" t="s">
        <v>65</v>
      </c>
      <c r="B44" s="359"/>
      <c r="C44" s="359"/>
    </row>
    <row r="45" spans="1:11" ht="20.25" customHeight="1" thickBot="1">
      <c r="A45" s="390"/>
      <c r="B45" s="359"/>
      <c r="C45" s="359"/>
    </row>
    <row r="46" spans="1:11" ht="17.25" thickBot="1">
      <c r="A46" s="391" t="s">
        <v>543</v>
      </c>
      <c r="B46" s="392"/>
      <c r="C46" s="393"/>
    </row>
    <row r="47" spans="1:11" ht="17.25" thickBot="1">
      <c r="A47" s="394" t="s">
        <v>9</v>
      </c>
      <c r="B47" s="395"/>
      <c r="C47" s="396"/>
    </row>
    <row r="48" spans="1:11" ht="20.25" customHeight="1" thickBot="1">
      <c r="A48" s="394" t="s">
        <v>10</v>
      </c>
      <c r="B48" s="397"/>
      <c r="C48" s="396"/>
    </row>
    <row r="49" spans="1:11" ht="20.25" customHeight="1" thickBot="1">
      <c r="A49" s="394" t="s">
        <v>11</v>
      </c>
      <c r="B49" s="398">
        <f>SUM(B47:B48)</f>
        <v>0</v>
      </c>
      <c r="C49" s="399"/>
    </row>
    <row r="50" spans="1:11" ht="20.25" customHeight="1" thickBot="1">
      <c r="A50" s="400"/>
      <c r="B50" s="399"/>
      <c r="C50" s="399"/>
    </row>
    <row r="51" spans="1:11" ht="120" customHeight="1" thickBot="1">
      <c r="A51" s="358" t="s">
        <v>559</v>
      </c>
      <c r="B51" s="597"/>
      <c r="C51" s="597"/>
      <c r="D51" s="361" t="str">
        <f>500 - LEN(B51) &amp; " verbleibend."</f>
        <v>500 verbleibend.</v>
      </c>
    </row>
    <row r="52" spans="1:11" ht="24.75" customHeight="1">
      <c r="A52" s="401"/>
    </row>
    <row r="53" spans="1:11" ht="29.25" customHeight="1" thickBot="1">
      <c r="A53" s="402" t="s">
        <v>553</v>
      </c>
      <c r="B53" s="403"/>
    </row>
    <row r="54" spans="1:11" ht="20.25" customHeight="1" thickBot="1">
      <c r="A54" s="357" t="s">
        <v>12</v>
      </c>
      <c r="B54" s="359"/>
    </row>
    <row r="55" spans="1:11" ht="17.25" thickBot="1">
      <c r="A55" s="357" t="s">
        <v>13</v>
      </c>
      <c r="B55" s="359" t="s">
        <v>0</v>
      </c>
    </row>
    <row r="56" spans="1:11" ht="17.25" thickBot="1">
      <c r="A56" s="357" t="s">
        <v>14</v>
      </c>
      <c r="B56" s="359" t="s">
        <v>0</v>
      </c>
    </row>
    <row r="57" spans="1:11" ht="17.25" thickBot="1">
      <c r="A57" s="357" t="s">
        <v>15</v>
      </c>
      <c r="B57" s="359" t="s">
        <v>0</v>
      </c>
    </row>
    <row r="58" spans="1:11" ht="17.25" thickBot="1">
      <c r="A58" s="357" t="s">
        <v>56</v>
      </c>
      <c r="B58" s="359"/>
    </row>
    <row r="59" spans="1:11" ht="17.25" thickBot="1">
      <c r="A59" s="357" t="s">
        <v>516</v>
      </c>
      <c r="B59" s="478"/>
    </row>
    <row r="60" spans="1:11" ht="17.25" thickBot="1">
      <c r="A60" s="357" t="s">
        <v>517</v>
      </c>
      <c r="B60" s="478"/>
    </row>
    <row r="61" spans="1:11" ht="17.25" thickBot="1">
      <c r="A61" s="357" t="s">
        <v>518</v>
      </c>
      <c r="B61" s="404" t="s">
        <v>0</v>
      </c>
    </row>
    <row r="62" spans="1:11" ht="21" customHeight="1">
      <c r="B62" s="362"/>
    </row>
    <row r="63" spans="1:11" ht="26.25" customHeight="1" thickBot="1">
      <c r="A63" s="608" t="s">
        <v>519</v>
      </c>
      <c r="B63" s="608"/>
      <c r="C63" s="608"/>
    </row>
    <row r="64" spans="1:11" ht="45.75" thickBot="1">
      <c r="A64" s="357" t="s">
        <v>558</v>
      </c>
      <c r="B64" s="406" t="str">
        <f>INDEX(Liste!$B$14:$B$16,K64)</f>
        <v>Bitte auswählen</v>
      </c>
      <c r="D64" s="365" t="str">
        <f>B64</f>
        <v>Bitte auswählen</v>
      </c>
      <c r="K64" s="381">
        <v>1</v>
      </c>
    </row>
    <row r="65" spans="1:4" ht="120" customHeight="1" thickBot="1">
      <c r="A65" s="379" t="s">
        <v>583</v>
      </c>
      <c r="B65" s="596"/>
      <c r="C65" s="597"/>
      <c r="D65" s="361" t="str">
        <f>500 - LEN(B65) &amp; " verbleibend."</f>
        <v>500 verbleibend.</v>
      </c>
    </row>
    <row r="66" spans="1:4" ht="120" customHeight="1" thickBot="1">
      <c r="A66" s="379" t="s">
        <v>584</v>
      </c>
      <c r="B66" s="597"/>
      <c r="C66" s="597"/>
      <c r="D66" s="361" t="str">
        <f>500 - LEN(B66) &amp; " verbleibend."</f>
        <v>500 verbleibend.</v>
      </c>
    </row>
    <row r="67" spans="1:4" ht="120" customHeight="1" thickBot="1">
      <c r="A67" s="379" t="s">
        <v>551</v>
      </c>
      <c r="B67" s="597"/>
      <c r="C67" s="597"/>
      <c r="D67" s="361" t="str">
        <f>500 - LEN(B67) &amp; " verbleibend."</f>
        <v>500 verbleibend.</v>
      </c>
    </row>
  </sheetData>
  <sheetProtection password="CDD0" sheet="1" objects="1" scenarios="1" selectLockedCells="1"/>
  <mergeCells count="24">
    <mergeCell ref="B65:C65"/>
    <mergeCell ref="B66:C66"/>
    <mergeCell ref="B67:C67"/>
    <mergeCell ref="B51:C51"/>
    <mergeCell ref="B37:C37"/>
    <mergeCell ref="A63:C63"/>
    <mergeCell ref="B42:C42"/>
    <mergeCell ref="B38:C38"/>
    <mergeCell ref="B39:C39"/>
    <mergeCell ref="B40:C40"/>
    <mergeCell ref="B43:C43"/>
    <mergeCell ref="B2:C2"/>
    <mergeCell ref="B12:C12"/>
    <mergeCell ref="B22:C22"/>
    <mergeCell ref="B24:C24"/>
    <mergeCell ref="B33:C33"/>
    <mergeCell ref="B3:C3"/>
    <mergeCell ref="B4:C4"/>
    <mergeCell ref="B11:C11"/>
    <mergeCell ref="B13:C13"/>
    <mergeCell ref="B19:C19"/>
    <mergeCell ref="B20:C20"/>
    <mergeCell ref="B21:C21"/>
    <mergeCell ref="B5:C5"/>
  </mergeCells>
  <dataValidations count="4">
    <dataValidation type="decimal" operator="greaterThan" allowBlank="1" showInputMessage="1" showErrorMessage="1" sqref="B14:C18">
      <formula1>0</formula1>
    </dataValidation>
    <dataValidation type="textLength" errorStyle="warning" operator="lessThanOrEqual" allowBlank="1" showInputMessage="1" showErrorMessage="1" error="max. 3000 Zeichen" sqref="D65:D67 D51">
      <formula1>3000</formula1>
    </dataValidation>
    <dataValidation type="textLength" allowBlank="1" showInputMessage="1" showErrorMessage="1" errorTitle="Maximal 1000 Zeichen!" error="Bitte maximal 1000 Zeichen eingeben" sqref="B11:C11">
      <formula1>0</formula1>
      <formula2>1000</formula2>
    </dataValidation>
    <dataValidation type="textLength" allowBlank="1" showInputMessage="1" showErrorMessage="1" errorTitle="Maximal 500 Zeichen!" error="Bitte maximal 500 Zeichen eingeben." sqref="B51:C51">
      <formula1>1</formula1>
      <formula2>500</formula2>
    </dataValidation>
  </dataValidations>
  <pageMargins left="0.25" right="0.25" top="0.75" bottom="0.75" header="0.3" footer="0.3"/>
  <pageSetup paperSize="9" scale="83" fitToHeight="0" orientation="portrait" r:id="rId1"/>
  <headerFooter>
    <oddFooter>&amp;L&amp;D&amp;C&amp;P&amp;R&amp;A</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83" r:id="rId4" name="Drop Down 11">
              <controlPr locked="0" defaultSize="0" autoLine="0" autoPict="0">
                <anchor moveWithCells="1">
                  <from>
                    <xdr:col>1</xdr:col>
                    <xdr:colOff>19050</xdr:colOff>
                    <xdr:row>31</xdr:row>
                    <xdr:rowOff>200025</xdr:rowOff>
                  </from>
                  <to>
                    <xdr:col>1</xdr:col>
                    <xdr:colOff>2190750</xdr:colOff>
                    <xdr:row>31</xdr:row>
                    <xdr:rowOff>495300</xdr:rowOff>
                  </to>
                </anchor>
              </controlPr>
            </control>
          </mc:Choice>
        </mc:AlternateContent>
        <mc:AlternateContent xmlns:mc="http://schemas.openxmlformats.org/markup-compatibility/2006">
          <mc:Choice Requires="x14">
            <control shapeId="28689" r:id="rId5" name="Drop Down 17">
              <controlPr locked="0" defaultSize="0" autoLine="0" autoPict="0">
                <anchor moveWithCells="1">
                  <from>
                    <xdr:col>1</xdr:col>
                    <xdr:colOff>19050</xdr:colOff>
                    <xdr:row>33</xdr:row>
                    <xdr:rowOff>85725</xdr:rowOff>
                  </from>
                  <to>
                    <xdr:col>1</xdr:col>
                    <xdr:colOff>2190750</xdr:colOff>
                    <xdr:row>33</xdr:row>
                    <xdr:rowOff>381000</xdr:rowOff>
                  </to>
                </anchor>
              </controlPr>
            </control>
          </mc:Choice>
        </mc:AlternateContent>
        <mc:AlternateContent xmlns:mc="http://schemas.openxmlformats.org/markup-compatibility/2006">
          <mc:Choice Requires="x14">
            <control shapeId="28690" r:id="rId6" name="Drop Down 18">
              <controlPr locked="0" defaultSize="0" autoLine="0" autoPict="0">
                <anchor moveWithCells="1">
                  <from>
                    <xdr:col>1</xdr:col>
                    <xdr:colOff>19050</xdr:colOff>
                    <xdr:row>63</xdr:row>
                    <xdr:rowOff>85725</xdr:rowOff>
                  </from>
                  <to>
                    <xdr:col>1</xdr:col>
                    <xdr:colOff>2190750</xdr:colOff>
                    <xdr:row>63</xdr:row>
                    <xdr:rowOff>381000</xdr:rowOff>
                  </to>
                </anchor>
              </controlPr>
            </control>
          </mc:Choice>
        </mc:AlternateContent>
        <mc:AlternateContent xmlns:mc="http://schemas.openxmlformats.org/markup-compatibility/2006">
          <mc:Choice Requires="x14">
            <control shapeId="28692" r:id="rId7" name="Drop Down 20">
              <controlPr locked="0" defaultSize="0" autoLine="0" autoPict="0">
                <anchor moveWithCells="1">
                  <from>
                    <xdr:col>1</xdr:col>
                    <xdr:colOff>38100</xdr:colOff>
                    <xdr:row>18</xdr:row>
                    <xdr:rowOff>38100</xdr:rowOff>
                  </from>
                  <to>
                    <xdr:col>2</xdr:col>
                    <xdr:colOff>361950</xdr:colOff>
                    <xdr:row>18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Pfeil rechts benutzen!" error="Bitte Pfeil rechts der Zelle zum auswählen benutzen!">
          <x14:formula1>
            <xm:f>ÖNACE!$B$3:$B$24</xm:f>
          </x14:formula1>
          <xm:sqref>B12:C12</xm:sqref>
        </x14:dataValidation>
        <x14:dataValidation type="list" allowBlank="1" showInputMessage="1" showErrorMessage="1" errorTitle="Pfeil rechts benutzen!" error="Bitte Pfeil rechts der Zelle zum auswählen benutzen!">
          <x14:formula1>
            <xm:f>ÖNACE!$D$2:$AA$2</xm:f>
          </x14:formula1>
          <xm:sqref>B13:C13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K67"/>
  <sheetViews>
    <sheetView zoomScaleNormal="100" workbookViewId="0">
      <selection activeCell="B2" sqref="B2:C2"/>
    </sheetView>
  </sheetViews>
  <sheetFormatPr baseColWidth="10" defaultColWidth="11" defaultRowHeight="16.5"/>
  <cols>
    <col min="1" max="1" width="42.125" style="194" customWidth="1"/>
    <col min="2" max="2" width="32" style="47" customWidth="1"/>
    <col min="3" max="3" width="41.875" style="47" customWidth="1"/>
    <col min="4" max="4" width="24.875" style="47" customWidth="1"/>
    <col min="5" max="16384" width="11" style="47"/>
  </cols>
  <sheetData>
    <row r="1" spans="1:7" ht="69.75" customHeight="1" thickBot="1">
      <c r="A1" s="191" t="s">
        <v>626</v>
      </c>
      <c r="B1" s="206"/>
      <c r="C1" s="207"/>
    </row>
    <row r="2" spans="1:7" ht="20.25" customHeight="1" thickBot="1">
      <c r="A2" s="192" t="s">
        <v>34</v>
      </c>
      <c r="B2" s="612"/>
      <c r="C2" s="588"/>
    </row>
    <row r="3" spans="1:7" ht="20.25" customHeight="1" thickBot="1">
      <c r="A3" s="192" t="s">
        <v>1</v>
      </c>
      <c r="B3" s="588"/>
      <c r="C3" s="588"/>
    </row>
    <row r="4" spans="1:7" ht="20.25" customHeight="1" thickBot="1">
      <c r="A4" s="192" t="s">
        <v>35</v>
      </c>
      <c r="B4" s="588"/>
      <c r="C4" s="588"/>
    </row>
    <row r="5" spans="1:7" ht="20.25" customHeight="1" thickBot="1">
      <c r="A5" s="196" t="s">
        <v>552</v>
      </c>
      <c r="B5" s="618"/>
      <c r="C5" s="618"/>
    </row>
    <row r="6" spans="1:7" ht="20.25" customHeight="1" thickBot="1">
      <c r="A6" s="192" t="s">
        <v>4</v>
      </c>
      <c r="B6" s="186"/>
      <c r="C6" s="208"/>
    </row>
    <row r="7" spans="1:7" ht="20.25" customHeight="1" thickBot="1">
      <c r="A7" s="192" t="s">
        <v>5</v>
      </c>
      <c r="B7" s="186"/>
      <c r="C7" s="208"/>
    </row>
    <row r="8" spans="1:7" ht="20.25" customHeight="1" thickBot="1">
      <c r="A8" s="192" t="s">
        <v>6</v>
      </c>
      <c r="B8" s="186"/>
      <c r="C8" s="208"/>
    </row>
    <row r="9" spans="1:7" ht="20.25" customHeight="1" thickBot="1">
      <c r="A9" s="192" t="s">
        <v>7</v>
      </c>
      <c r="B9" s="186"/>
      <c r="C9" s="208"/>
    </row>
    <row r="10" spans="1:7" ht="20.25" customHeight="1" thickBot="1">
      <c r="A10" s="192" t="s">
        <v>8</v>
      </c>
      <c r="B10" s="186"/>
      <c r="C10" s="208"/>
    </row>
    <row r="11" spans="1:7" ht="240" customHeight="1" thickBot="1">
      <c r="A11" s="192" t="s">
        <v>568</v>
      </c>
      <c r="B11" s="588"/>
      <c r="C11" s="588"/>
      <c r="D11" s="165" t="str">
        <f>1000 - LEN(B11) &amp; " verbleibend."</f>
        <v>1000 verbleibend.</v>
      </c>
      <c r="G11" s="176"/>
    </row>
    <row r="12" spans="1:7" ht="28.5" customHeight="1" thickBot="1">
      <c r="A12" s="192" t="s">
        <v>530</v>
      </c>
      <c r="B12" s="598" t="s">
        <v>244</v>
      </c>
      <c r="C12" s="598"/>
    </row>
    <row r="13" spans="1:7" ht="28.5" customHeight="1" thickBot="1">
      <c r="A13" s="192" t="s">
        <v>529</v>
      </c>
      <c r="B13" s="598" t="s">
        <v>244</v>
      </c>
      <c r="C13" s="598"/>
      <c r="D13" s="209" t="str">
        <f>IF(AND(B12="bitte auswählen",B13&lt;&gt;"bitte auswählen")=TRUE,"Zuerst Hauptkategorie auswählen!","")</f>
        <v/>
      </c>
    </row>
    <row r="14" spans="1:7" ht="20.25" customHeight="1" thickBot="1">
      <c r="A14" s="192" t="s">
        <v>33</v>
      </c>
      <c r="B14" s="186"/>
      <c r="C14" s="210"/>
    </row>
    <row r="15" spans="1:7" ht="20.25" customHeight="1" thickBot="1">
      <c r="A15" s="192" t="s">
        <v>36</v>
      </c>
      <c r="B15" s="186"/>
      <c r="C15" s="210"/>
    </row>
    <row r="16" spans="1:7" ht="20.25" customHeight="1" thickBot="1">
      <c r="A16" s="192" t="s">
        <v>31</v>
      </c>
      <c r="B16" s="500"/>
      <c r="C16" s="210"/>
    </row>
    <row r="17" spans="1:11" ht="20.25" customHeight="1" thickBot="1">
      <c r="A17" s="192" t="s">
        <v>32</v>
      </c>
      <c r="B17" s="500"/>
      <c r="C17" s="210"/>
    </row>
    <row r="18" spans="1:11" ht="20.25" customHeight="1" thickBot="1">
      <c r="A18" s="192" t="s">
        <v>37</v>
      </c>
      <c r="B18" s="186"/>
      <c r="C18" s="210"/>
    </row>
    <row r="19" spans="1:11" ht="28.5" customHeight="1" thickBot="1">
      <c r="A19" s="192" t="s">
        <v>46</v>
      </c>
      <c r="B19" s="614" t="str">
        <f>INDEX(Liste!$B$19:$B$23,K19)</f>
        <v>kleine Unternehmen: 10 bis 49 Beschäftigte</v>
      </c>
      <c r="C19" s="615"/>
      <c r="E19" s="167" t="str">
        <f>B19</f>
        <v>kleine Unternehmen: 10 bis 49 Beschäftigte</v>
      </c>
      <c r="G19" s="176"/>
      <c r="K19" s="95">
        <v>3</v>
      </c>
    </row>
    <row r="20" spans="1:11" ht="33" customHeight="1" thickBot="1">
      <c r="A20" s="193" t="s">
        <v>548</v>
      </c>
      <c r="B20" s="616"/>
      <c r="C20" s="616"/>
      <c r="G20" s="176"/>
    </row>
    <row r="21" spans="1:11" ht="28.5" customHeight="1" thickBot="1">
      <c r="A21" s="193" t="s">
        <v>549</v>
      </c>
      <c r="B21" s="616"/>
      <c r="C21" s="616"/>
      <c r="G21" s="176"/>
    </row>
    <row r="22" spans="1:11" ht="28.5" customHeight="1" thickBot="1">
      <c r="A22" s="193" t="s">
        <v>550</v>
      </c>
      <c r="B22" s="617"/>
      <c r="C22" s="617"/>
      <c r="G22" s="176"/>
    </row>
    <row r="23" spans="1:11" ht="28.5" customHeight="1" thickBot="1">
      <c r="A23" s="193"/>
      <c r="B23" s="496"/>
      <c r="C23" s="496"/>
      <c r="G23" s="176"/>
    </row>
    <row r="24" spans="1:11" ht="7.15" customHeight="1">
      <c r="A24" s="211"/>
      <c r="B24" s="613"/>
      <c r="C24" s="613"/>
      <c r="G24" s="176"/>
    </row>
    <row r="25" spans="1:11" ht="81" customHeight="1" thickBot="1">
      <c r="A25" s="107" t="s">
        <v>554</v>
      </c>
      <c r="B25" s="110" t="s">
        <v>77</v>
      </c>
      <c r="C25" s="110" t="s">
        <v>78</v>
      </c>
      <c r="G25" s="176"/>
    </row>
    <row r="26" spans="1:11" ht="28.5" customHeight="1">
      <c r="A26" s="225" t="s">
        <v>75</v>
      </c>
      <c r="B26" s="187"/>
      <c r="C26" s="226"/>
      <c r="G26" s="176"/>
    </row>
    <row r="27" spans="1:11" ht="28.5" customHeight="1">
      <c r="A27" s="227" t="s">
        <v>76</v>
      </c>
      <c r="B27" s="228"/>
      <c r="C27" s="228"/>
      <c r="G27" s="176"/>
    </row>
    <row r="28" spans="1:11" ht="28.5" customHeight="1">
      <c r="A28" s="227"/>
      <c r="B28" s="228"/>
      <c r="C28" s="228"/>
      <c r="G28" s="176"/>
    </row>
    <row r="29" spans="1:11" ht="28.5" customHeight="1">
      <c r="A29" s="229"/>
      <c r="B29" s="228"/>
      <c r="C29" s="228"/>
      <c r="G29" s="176"/>
    </row>
    <row r="30" spans="1:11" ht="28.5" customHeight="1">
      <c r="A30" s="230"/>
      <c r="B30" s="231"/>
      <c r="C30" s="231"/>
      <c r="G30" s="176"/>
    </row>
    <row r="31" spans="1:11" ht="81" customHeight="1" thickBot="1">
      <c r="A31" s="107" t="s">
        <v>601</v>
      </c>
      <c r="B31" s="212"/>
      <c r="C31" s="210"/>
      <c r="G31" s="176"/>
    </row>
    <row r="32" spans="1:11" ht="50.25" customHeight="1" thickBot="1">
      <c r="A32" s="199" t="s">
        <v>555</v>
      </c>
      <c r="B32" s="114" t="str">
        <f>INDEX(Liste!$B$14:$B$16,K32)</f>
        <v>Bitte auswählen</v>
      </c>
      <c r="D32" s="167" t="str">
        <f>B32</f>
        <v>Bitte auswählen</v>
      </c>
      <c r="G32" s="176"/>
      <c r="K32" s="94">
        <v>1</v>
      </c>
    </row>
    <row r="33" spans="1:11" ht="176.25" customHeight="1" thickBot="1">
      <c r="A33" s="199" t="s">
        <v>556</v>
      </c>
      <c r="B33" s="609"/>
      <c r="C33" s="609"/>
      <c r="G33" s="176"/>
      <c r="K33" s="94"/>
    </row>
    <row r="34" spans="1:11" ht="36" customHeight="1" thickBot="1">
      <c r="A34" s="199" t="s">
        <v>527</v>
      </c>
      <c r="B34" s="92" t="str">
        <f>INDEX(Liste!$B$14:$B$16,K34)</f>
        <v>Bitte auswählen</v>
      </c>
      <c r="D34" s="167" t="str">
        <f>B34</f>
        <v>Bitte auswählen</v>
      </c>
      <c r="G34" s="176"/>
      <c r="K34" s="94">
        <v>1</v>
      </c>
    </row>
    <row r="35" spans="1:11">
      <c r="A35" s="213"/>
      <c r="B35" s="214"/>
      <c r="C35" s="176"/>
    </row>
    <row r="36" spans="1:11" ht="47.25" customHeight="1" thickBot="1">
      <c r="A36" s="215" t="s">
        <v>557</v>
      </c>
      <c r="B36" s="216"/>
      <c r="C36" s="216"/>
    </row>
    <row r="37" spans="1:11" ht="19.5" customHeight="1" thickBot="1">
      <c r="A37" s="217" t="s">
        <v>585</v>
      </c>
      <c r="B37" s="610"/>
      <c r="C37" s="610"/>
    </row>
    <row r="38" spans="1:11" ht="20.25" customHeight="1" thickBot="1">
      <c r="A38" s="192" t="s">
        <v>4</v>
      </c>
      <c r="B38" s="588"/>
      <c r="C38" s="588"/>
    </row>
    <row r="39" spans="1:11" ht="20.25" customHeight="1" thickBot="1">
      <c r="A39" s="192" t="s">
        <v>5</v>
      </c>
      <c r="B39" s="588"/>
      <c r="C39" s="588"/>
    </row>
    <row r="40" spans="1:11" ht="20.25" customHeight="1" thickBot="1">
      <c r="A40" s="192" t="s">
        <v>6</v>
      </c>
      <c r="B40" s="588"/>
      <c r="C40" s="588"/>
    </row>
    <row r="41" spans="1:11" ht="20.25" customHeight="1" thickBot="1">
      <c r="A41" s="192" t="s">
        <v>7</v>
      </c>
      <c r="B41" s="186"/>
      <c r="C41" s="186"/>
    </row>
    <row r="42" spans="1:11" ht="20.25" customHeight="1" thickBot="1">
      <c r="A42" s="192" t="s">
        <v>8</v>
      </c>
      <c r="B42" s="588"/>
      <c r="C42" s="588"/>
    </row>
    <row r="43" spans="1:11" ht="20.25" customHeight="1" thickBot="1">
      <c r="A43" s="130" t="s">
        <v>677</v>
      </c>
      <c r="B43" s="588"/>
      <c r="C43" s="588"/>
    </row>
    <row r="44" spans="1:11" ht="20.25" customHeight="1">
      <c r="A44" s="131" t="s">
        <v>65</v>
      </c>
      <c r="B44" s="186"/>
      <c r="C44" s="186"/>
    </row>
    <row r="45" spans="1:11" ht="20.25" customHeight="1" thickBot="1">
      <c r="A45" s="218"/>
      <c r="B45" s="186"/>
      <c r="C45" s="186"/>
    </row>
    <row r="46" spans="1:11" ht="17.25" thickBot="1">
      <c r="A46" s="219" t="s">
        <v>543</v>
      </c>
      <c r="B46" s="220"/>
      <c r="C46" s="221"/>
    </row>
    <row r="47" spans="1:11" ht="17.25" thickBot="1">
      <c r="A47" s="222" t="s">
        <v>9</v>
      </c>
      <c r="B47" s="232"/>
      <c r="C47" s="223"/>
    </row>
    <row r="48" spans="1:11" ht="20.25" customHeight="1" thickBot="1">
      <c r="A48" s="222" t="s">
        <v>10</v>
      </c>
      <c r="B48" s="233"/>
      <c r="C48" s="223"/>
    </row>
    <row r="49" spans="1:11" ht="20.25" customHeight="1" thickBot="1">
      <c r="A49" s="222" t="s">
        <v>11</v>
      </c>
      <c r="B49" s="91">
        <f>SUM(B47:B48)</f>
        <v>0</v>
      </c>
      <c r="C49" s="89"/>
    </row>
    <row r="50" spans="1:11" ht="20.25" customHeight="1" thickBot="1">
      <c r="A50" s="70"/>
      <c r="B50" s="89"/>
      <c r="C50" s="89"/>
    </row>
    <row r="51" spans="1:11" ht="120" customHeight="1" thickBot="1">
      <c r="A51" s="196" t="s">
        <v>559</v>
      </c>
      <c r="B51" s="588"/>
      <c r="C51" s="588"/>
      <c r="D51" s="165" t="str">
        <f>500 - LEN(B51) &amp; " verbleibend."</f>
        <v>500 verbleibend.</v>
      </c>
    </row>
    <row r="52" spans="1:11" ht="24.75" customHeight="1">
      <c r="A52" s="58"/>
      <c r="B52" s="55"/>
      <c r="C52" s="55"/>
    </row>
    <row r="53" spans="1:11" ht="29.25" customHeight="1" thickBot="1">
      <c r="A53" s="46" t="s">
        <v>553</v>
      </c>
      <c r="B53" s="224"/>
    </row>
    <row r="54" spans="1:11" ht="20.25" customHeight="1" thickBot="1">
      <c r="A54" s="192" t="s">
        <v>12</v>
      </c>
      <c r="B54" s="459"/>
    </row>
    <row r="55" spans="1:11" ht="17.25" thickBot="1">
      <c r="A55" s="192" t="s">
        <v>13</v>
      </c>
      <c r="B55" s="459" t="s">
        <v>0</v>
      </c>
    </row>
    <row r="56" spans="1:11" ht="17.25" thickBot="1">
      <c r="A56" s="192" t="s">
        <v>14</v>
      </c>
      <c r="B56" s="459" t="s">
        <v>0</v>
      </c>
    </row>
    <row r="57" spans="1:11" ht="17.25" thickBot="1">
      <c r="A57" s="192" t="s">
        <v>15</v>
      </c>
      <c r="B57" s="459" t="s">
        <v>0</v>
      </c>
    </row>
    <row r="58" spans="1:11" ht="17.25" thickBot="1">
      <c r="A58" s="192" t="s">
        <v>56</v>
      </c>
      <c r="B58" s="459"/>
    </row>
    <row r="59" spans="1:11" ht="17.25" thickBot="1">
      <c r="A59" s="192" t="s">
        <v>516</v>
      </c>
      <c r="B59" s="478"/>
    </row>
    <row r="60" spans="1:11" ht="17.25" thickBot="1">
      <c r="A60" s="192" t="s">
        <v>517</v>
      </c>
      <c r="B60" s="478"/>
    </row>
    <row r="61" spans="1:11" ht="17.25" thickBot="1">
      <c r="A61" s="192" t="s">
        <v>518</v>
      </c>
      <c r="B61" s="460" t="s">
        <v>0</v>
      </c>
    </row>
    <row r="62" spans="1:11" ht="21" customHeight="1">
      <c r="B62" s="176"/>
    </row>
    <row r="63" spans="1:11" ht="26.25" customHeight="1" thickBot="1">
      <c r="A63" s="611" t="s">
        <v>519</v>
      </c>
      <c r="B63" s="611"/>
      <c r="C63" s="611"/>
    </row>
    <row r="64" spans="1:11" ht="45.75" thickBot="1">
      <c r="A64" s="192" t="s">
        <v>558</v>
      </c>
      <c r="B64" s="121" t="str">
        <f>INDEX(Liste!$B$14:$B$16,K64)</f>
        <v>Bitte auswählen</v>
      </c>
      <c r="D64" s="167" t="str">
        <f>B64</f>
        <v>Bitte auswählen</v>
      </c>
      <c r="K64" s="94">
        <v>1</v>
      </c>
    </row>
    <row r="65" spans="1:4" ht="120" customHeight="1" thickBot="1">
      <c r="A65" s="199" t="s">
        <v>583</v>
      </c>
      <c r="B65" s="612"/>
      <c r="C65" s="588"/>
      <c r="D65" s="165" t="str">
        <f>500 - LEN(B65) &amp; " verbleibend."</f>
        <v>500 verbleibend.</v>
      </c>
    </row>
    <row r="66" spans="1:4" ht="120" customHeight="1" thickBot="1">
      <c r="A66" s="199" t="s">
        <v>584</v>
      </c>
      <c r="B66" s="588"/>
      <c r="C66" s="588"/>
      <c r="D66" s="165" t="str">
        <f>500 - LEN(B66) &amp; " verbleibend."</f>
        <v>500 verbleibend.</v>
      </c>
    </row>
    <row r="67" spans="1:4" ht="120" customHeight="1" thickBot="1">
      <c r="A67" s="199" t="s">
        <v>551</v>
      </c>
      <c r="B67" s="588"/>
      <c r="C67" s="588"/>
      <c r="D67" s="165" t="str">
        <f>500 - LEN(B67) &amp; " verbleibend."</f>
        <v>500 verbleibend.</v>
      </c>
    </row>
  </sheetData>
  <sheetProtection password="CDD0" sheet="1" objects="1" scenarios="1" selectLockedCells="1"/>
  <mergeCells count="24">
    <mergeCell ref="B24:C24"/>
    <mergeCell ref="B2:C2"/>
    <mergeCell ref="B3:C3"/>
    <mergeCell ref="B4:C4"/>
    <mergeCell ref="B11:C11"/>
    <mergeCell ref="B12:C12"/>
    <mergeCell ref="B13:C13"/>
    <mergeCell ref="B19:C19"/>
    <mergeCell ref="B20:C20"/>
    <mergeCell ref="B21:C21"/>
    <mergeCell ref="B22:C22"/>
    <mergeCell ref="B5:C5"/>
    <mergeCell ref="B67:C67"/>
    <mergeCell ref="B33:C33"/>
    <mergeCell ref="B37:C37"/>
    <mergeCell ref="B38:C38"/>
    <mergeCell ref="B39:C39"/>
    <mergeCell ref="B40:C40"/>
    <mergeCell ref="B42:C42"/>
    <mergeCell ref="B43:C43"/>
    <mergeCell ref="B51:C51"/>
    <mergeCell ref="A63:C63"/>
    <mergeCell ref="B65:C65"/>
    <mergeCell ref="B66:C66"/>
  </mergeCells>
  <dataValidations count="2">
    <dataValidation type="textLength" errorStyle="warning" operator="lessThanOrEqual" allowBlank="1" showInputMessage="1" showErrorMessage="1" error="max. 3000 Zeichen" sqref="D65:D67 D51">
      <formula1>3000</formula1>
    </dataValidation>
    <dataValidation type="decimal" operator="greaterThan" allowBlank="1" showInputMessage="1" showErrorMessage="1" sqref="B14:C18">
      <formula1>0</formula1>
    </dataValidation>
  </dataValidations>
  <pageMargins left="0.25" right="0.25" top="0.75" bottom="0.75" header="0.3" footer="0.3"/>
  <pageSetup paperSize="9" scale="83" fitToHeight="0" orientation="portrait" r:id="rId1"/>
  <headerFooter>
    <oddFooter>&amp;L&amp;D&amp;C&amp;P&amp;R&amp;A</oddFooter>
  </headerFooter>
  <rowBreaks count="1" manualBreakCount="1">
    <brk id="51" max="16383" man="1"/>
  </rowBreaks>
  <ignoredErrors>
    <ignoredError sqref="D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Drop Down 1">
              <controlPr locked="0" defaultSize="0" autoLine="0" autoPict="0">
                <anchor moveWithCells="1">
                  <from>
                    <xdr:col>1</xdr:col>
                    <xdr:colOff>19050</xdr:colOff>
                    <xdr:row>31</xdr:row>
                    <xdr:rowOff>200025</xdr:rowOff>
                  </from>
                  <to>
                    <xdr:col>2</xdr:col>
                    <xdr:colOff>0</xdr:colOff>
                    <xdr:row>31</xdr:row>
                    <xdr:rowOff>495300</xdr:rowOff>
                  </to>
                </anchor>
              </controlPr>
            </control>
          </mc:Choice>
        </mc:AlternateContent>
        <mc:AlternateContent xmlns:mc="http://schemas.openxmlformats.org/markup-compatibility/2006">
          <mc:Choice Requires="x14">
            <control shapeId="62466" r:id="rId5" name="Drop Down 2">
              <controlPr locked="0" defaultSize="0" autoLine="0" autoPict="0">
                <anchor moveWithCells="1">
                  <from>
                    <xdr:col>1</xdr:col>
                    <xdr:colOff>19050</xdr:colOff>
                    <xdr:row>33</xdr:row>
                    <xdr:rowOff>85725</xdr:rowOff>
                  </from>
                  <to>
                    <xdr:col>2</xdr:col>
                    <xdr:colOff>0</xdr:colOff>
                    <xdr:row>33</xdr:row>
                    <xdr:rowOff>381000</xdr:rowOff>
                  </to>
                </anchor>
              </controlPr>
            </control>
          </mc:Choice>
        </mc:AlternateContent>
        <mc:AlternateContent xmlns:mc="http://schemas.openxmlformats.org/markup-compatibility/2006">
          <mc:Choice Requires="x14">
            <control shapeId="62467" r:id="rId6" name="Drop Down 3">
              <controlPr locked="0" defaultSize="0" autoLine="0" autoPict="0">
                <anchor moveWithCells="1">
                  <from>
                    <xdr:col>1</xdr:col>
                    <xdr:colOff>19050</xdr:colOff>
                    <xdr:row>63</xdr:row>
                    <xdr:rowOff>85725</xdr:rowOff>
                  </from>
                  <to>
                    <xdr:col>2</xdr:col>
                    <xdr:colOff>0</xdr:colOff>
                    <xdr:row>63</xdr:row>
                    <xdr:rowOff>381000</xdr:rowOff>
                  </to>
                </anchor>
              </controlPr>
            </control>
          </mc:Choice>
        </mc:AlternateContent>
        <mc:AlternateContent xmlns:mc="http://schemas.openxmlformats.org/markup-compatibility/2006">
          <mc:Choice Requires="x14">
            <control shapeId="62468" r:id="rId7" name="Drop Down 4">
              <controlPr locked="0" defaultSize="0" autoLine="0" autoPict="0">
                <anchor moveWithCells="1">
                  <from>
                    <xdr:col>1</xdr:col>
                    <xdr:colOff>38100</xdr:colOff>
                    <xdr:row>18</xdr:row>
                    <xdr:rowOff>38100</xdr:rowOff>
                  </from>
                  <to>
                    <xdr:col>2</xdr:col>
                    <xdr:colOff>361950</xdr:colOff>
                    <xdr:row>18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Pfeil rechts benutzen!" error="Bitte Pfeil rechts der Zelle zum auswählen benutzen!">
          <x14:formula1>
            <xm:f>Ö2!$D$2:$AA$2</xm:f>
          </x14:formula1>
          <xm:sqref>B13:C13</xm:sqref>
        </x14:dataValidation>
        <x14:dataValidation type="list" allowBlank="1" showInputMessage="1" showErrorMessage="1" errorTitle="Pfeil rechts benutzen!" error="Bitte Pfeil rechts der Zelle zum auswählen benutzen!">
          <x14:formula1>
            <xm:f>Ö2!$B$3:$B$24</xm:f>
          </x14:formula1>
          <xm:sqref>B12:C12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5"/>
  <dimension ref="A1:K67"/>
  <sheetViews>
    <sheetView zoomScaleNormal="100" workbookViewId="0">
      <selection activeCell="B2" sqref="B2:C2"/>
    </sheetView>
  </sheetViews>
  <sheetFormatPr baseColWidth="10" defaultColWidth="11" defaultRowHeight="16.5"/>
  <cols>
    <col min="1" max="1" width="42.5" style="49" customWidth="1"/>
    <col min="2" max="2" width="32" style="35" customWidth="1"/>
    <col min="3" max="3" width="41.875" style="35" customWidth="1"/>
    <col min="4" max="4" width="24.875" style="35" customWidth="1"/>
    <col min="5" max="16384" width="11" style="35"/>
  </cols>
  <sheetData>
    <row r="1" spans="1:7" ht="69.75" customHeight="1" thickBot="1">
      <c r="A1" s="112" t="s">
        <v>624</v>
      </c>
      <c r="B1" s="129"/>
      <c r="C1" s="62"/>
    </row>
    <row r="2" spans="1:7" ht="20.25" customHeight="1" thickBot="1">
      <c r="A2" s="48" t="s">
        <v>34</v>
      </c>
      <c r="B2" s="621"/>
      <c r="C2" s="531"/>
    </row>
    <row r="3" spans="1:7" ht="20.25" customHeight="1" thickBot="1">
      <c r="A3" s="48" t="s">
        <v>1</v>
      </c>
      <c r="B3" s="531"/>
      <c r="C3" s="531"/>
    </row>
    <row r="4" spans="1:7" ht="20.25" customHeight="1" thickBot="1">
      <c r="A4" s="48" t="s">
        <v>35</v>
      </c>
      <c r="B4" s="531"/>
      <c r="C4" s="531"/>
    </row>
    <row r="5" spans="1:7" ht="20.25" customHeight="1" thickBot="1">
      <c r="A5" s="43" t="s">
        <v>552</v>
      </c>
      <c r="B5" s="583"/>
      <c r="C5" s="583"/>
    </row>
    <row r="6" spans="1:7" ht="20.25" customHeight="1" thickBot="1">
      <c r="A6" s="48" t="s">
        <v>4</v>
      </c>
      <c r="B6" s="158"/>
      <c r="C6" s="69"/>
    </row>
    <row r="7" spans="1:7" ht="20.25" customHeight="1" thickBot="1">
      <c r="A7" s="48" t="s">
        <v>5</v>
      </c>
      <c r="B7" s="158"/>
      <c r="C7" s="69"/>
    </row>
    <row r="8" spans="1:7" ht="20.25" customHeight="1" thickBot="1">
      <c r="A8" s="48" t="s">
        <v>6</v>
      </c>
      <c r="B8" s="158"/>
      <c r="C8" s="69"/>
    </row>
    <row r="9" spans="1:7" ht="20.25" customHeight="1" thickBot="1">
      <c r="A9" s="48" t="s">
        <v>7</v>
      </c>
      <c r="B9" s="158"/>
      <c r="C9" s="69"/>
    </row>
    <row r="10" spans="1:7" ht="20.25" customHeight="1" thickBot="1">
      <c r="A10" s="48" t="s">
        <v>8</v>
      </c>
      <c r="B10" s="158"/>
      <c r="C10" s="69"/>
    </row>
    <row r="11" spans="1:7" ht="240" customHeight="1" thickBot="1">
      <c r="A11" s="48" t="s">
        <v>568</v>
      </c>
      <c r="B11" s="531"/>
      <c r="C11" s="531"/>
      <c r="D11" s="165" t="str">
        <f>1000 - LEN(B11) &amp; " verbleibend."</f>
        <v>1000 verbleibend.</v>
      </c>
      <c r="G11" s="64"/>
    </row>
    <row r="12" spans="1:7" ht="28.5" customHeight="1" thickBot="1">
      <c r="A12" s="48" t="s">
        <v>530</v>
      </c>
      <c r="B12" s="623" t="s">
        <v>244</v>
      </c>
      <c r="C12" s="623"/>
    </row>
    <row r="13" spans="1:7" ht="28.5" customHeight="1" thickBot="1">
      <c r="A13" s="48" t="s">
        <v>529</v>
      </c>
      <c r="B13" s="623" t="s">
        <v>244</v>
      </c>
      <c r="C13" s="623"/>
      <c r="D13" s="65" t="str">
        <f>IF(AND(B12="bitte auswählen",B13&lt;&gt;"bitte auswählen")=TRUE,"Zuerst Hauptkategorie auswählen!","")</f>
        <v/>
      </c>
    </row>
    <row r="14" spans="1:7" ht="20.25" customHeight="1" thickBot="1">
      <c r="A14" s="48" t="s">
        <v>33</v>
      </c>
      <c r="B14" s="158"/>
      <c r="C14" s="37"/>
    </row>
    <row r="15" spans="1:7" ht="20.25" customHeight="1" thickBot="1">
      <c r="A15" s="48" t="s">
        <v>36</v>
      </c>
      <c r="B15" s="158"/>
      <c r="C15" s="37"/>
    </row>
    <row r="16" spans="1:7" ht="20.25" customHeight="1" thickBot="1">
      <c r="A16" s="48" t="s">
        <v>31</v>
      </c>
      <c r="B16" s="501"/>
      <c r="C16" s="37"/>
    </row>
    <row r="17" spans="1:11" ht="20.25" customHeight="1" thickBot="1">
      <c r="A17" s="48" t="s">
        <v>32</v>
      </c>
      <c r="B17" s="501"/>
      <c r="C17" s="37"/>
    </row>
    <row r="18" spans="1:11" ht="20.25" customHeight="1" thickBot="1">
      <c r="A18" s="48" t="s">
        <v>37</v>
      </c>
      <c r="B18" s="158"/>
      <c r="C18" s="37"/>
    </row>
    <row r="19" spans="1:11" ht="28.5" customHeight="1" thickBot="1">
      <c r="A19" s="48" t="s">
        <v>46</v>
      </c>
      <c r="B19" s="624" t="str">
        <f>INDEX(Liste!$B$19:$B$23,K19)</f>
        <v>Bitte auswählen</v>
      </c>
      <c r="C19" s="625"/>
      <c r="E19" s="168" t="str">
        <f>B19</f>
        <v>Bitte auswählen</v>
      </c>
      <c r="G19" s="64"/>
      <c r="K19" s="95">
        <v>1</v>
      </c>
    </row>
    <row r="20" spans="1:11" ht="33" customHeight="1" thickBot="1">
      <c r="A20" s="41" t="s">
        <v>548</v>
      </c>
      <c r="B20" s="626"/>
      <c r="C20" s="626"/>
      <c r="G20" s="64"/>
    </row>
    <row r="21" spans="1:11" ht="28.5" customHeight="1" thickBot="1">
      <c r="A21" s="41" t="s">
        <v>549</v>
      </c>
      <c r="B21" s="626"/>
      <c r="C21" s="626"/>
      <c r="G21" s="64"/>
    </row>
    <row r="22" spans="1:11" ht="28.5" customHeight="1" thickBot="1">
      <c r="A22" s="41" t="s">
        <v>550</v>
      </c>
      <c r="B22" s="627"/>
      <c r="C22" s="627"/>
      <c r="G22" s="64"/>
    </row>
    <row r="23" spans="1:11" ht="28.5" customHeight="1" thickBot="1">
      <c r="A23" s="41"/>
      <c r="B23" s="497"/>
      <c r="C23" s="497"/>
      <c r="G23" s="64"/>
    </row>
    <row r="24" spans="1:11" ht="9" customHeight="1">
      <c r="A24" s="111"/>
      <c r="B24" s="622"/>
      <c r="C24" s="622"/>
      <c r="G24" s="64"/>
    </row>
    <row r="25" spans="1:11" ht="81" customHeight="1" thickBot="1">
      <c r="A25" s="107" t="s">
        <v>554</v>
      </c>
      <c r="B25" s="110" t="s">
        <v>77</v>
      </c>
      <c r="C25" s="110" t="s">
        <v>78</v>
      </c>
      <c r="G25" s="64"/>
    </row>
    <row r="26" spans="1:11" ht="28.5" customHeight="1">
      <c r="A26" s="104" t="s">
        <v>75</v>
      </c>
      <c r="B26" s="159"/>
      <c r="C26" s="102"/>
      <c r="G26" s="64"/>
    </row>
    <row r="27" spans="1:11" ht="28.5" customHeight="1">
      <c r="A27" s="105" t="s">
        <v>76</v>
      </c>
      <c r="B27" s="101"/>
      <c r="C27" s="101"/>
      <c r="G27" s="64"/>
    </row>
    <row r="28" spans="1:11" ht="28.5" customHeight="1">
      <c r="A28" s="105"/>
      <c r="B28" s="101"/>
      <c r="C28" s="101"/>
      <c r="G28" s="64"/>
    </row>
    <row r="29" spans="1:11" ht="28.5" customHeight="1">
      <c r="A29" s="106"/>
      <c r="B29" s="101"/>
      <c r="C29" s="101"/>
      <c r="G29" s="64"/>
    </row>
    <row r="30" spans="1:11" ht="28.5" customHeight="1">
      <c r="A30" s="162"/>
      <c r="B30" s="103"/>
      <c r="C30" s="103"/>
      <c r="G30" s="64"/>
    </row>
    <row r="31" spans="1:11" ht="81" customHeight="1" thickBot="1">
      <c r="A31" s="107" t="s">
        <v>601</v>
      </c>
      <c r="B31" s="161"/>
      <c r="C31" s="37"/>
      <c r="G31" s="64"/>
    </row>
    <row r="32" spans="1:11" ht="50.25" customHeight="1" thickBot="1">
      <c r="A32" s="42" t="s">
        <v>555</v>
      </c>
      <c r="B32" s="114" t="str">
        <f>INDEX(Liste!$B$14:$B$16,C32)</f>
        <v>Bitte auswählen</v>
      </c>
      <c r="C32" s="115">
        <v>1</v>
      </c>
      <c r="D32" s="167" t="str">
        <f>B32</f>
        <v>Bitte auswählen</v>
      </c>
      <c r="G32" s="64"/>
    </row>
    <row r="33" spans="1:7" ht="176.25" customHeight="1" thickBot="1">
      <c r="A33" s="42" t="s">
        <v>556</v>
      </c>
      <c r="B33" s="619"/>
      <c r="C33" s="619"/>
      <c r="D33" s="47"/>
      <c r="G33" s="64"/>
    </row>
    <row r="34" spans="1:7" ht="36" customHeight="1" thickBot="1">
      <c r="A34" s="42" t="s">
        <v>527</v>
      </c>
      <c r="B34" s="92" t="str">
        <f>INDEX(Liste!$B$14:$B$16,C34)</f>
        <v>Bitte auswählen</v>
      </c>
      <c r="C34" s="94">
        <v>1</v>
      </c>
      <c r="D34" s="167" t="str">
        <f>B34</f>
        <v>Bitte auswählen</v>
      </c>
      <c r="G34" s="64"/>
    </row>
    <row r="35" spans="1:7">
      <c r="A35" s="66"/>
      <c r="B35" s="50"/>
      <c r="C35" s="64"/>
    </row>
    <row r="36" spans="1:7" ht="47.25" customHeight="1" thickBot="1">
      <c r="A36" s="67" t="s">
        <v>557</v>
      </c>
      <c r="B36" s="68"/>
      <c r="C36" s="68"/>
    </row>
    <row r="37" spans="1:7" ht="19.5" customHeight="1" thickBot="1">
      <c r="A37" s="118" t="s">
        <v>585</v>
      </c>
      <c r="B37" s="538"/>
      <c r="C37" s="538"/>
    </row>
    <row r="38" spans="1:7" ht="20.25" customHeight="1" thickBot="1">
      <c r="A38" s="48" t="s">
        <v>4</v>
      </c>
      <c r="B38" s="531"/>
      <c r="C38" s="531"/>
    </row>
    <row r="39" spans="1:7" ht="20.25" customHeight="1" thickBot="1">
      <c r="A39" s="48" t="s">
        <v>5</v>
      </c>
      <c r="B39" s="531"/>
      <c r="C39" s="531"/>
    </row>
    <row r="40" spans="1:7" ht="20.25" customHeight="1" thickBot="1">
      <c r="A40" s="48" t="s">
        <v>6</v>
      </c>
      <c r="B40" s="531"/>
      <c r="C40" s="531"/>
    </row>
    <row r="41" spans="1:7" ht="20.25" customHeight="1" thickBot="1">
      <c r="A41" s="48" t="s">
        <v>7</v>
      </c>
      <c r="B41" s="158"/>
      <c r="C41" s="158"/>
    </row>
    <row r="42" spans="1:7" ht="20.25" customHeight="1" thickBot="1">
      <c r="A42" s="48" t="s">
        <v>8</v>
      </c>
      <c r="B42" s="531"/>
      <c r="C42" s="531"/>
    </row>
    <row r="43" spans="1:7" ht="20.25" customHeight="1" thickBot="1">
      <c r="A43" s="130" t="s">
        <v>679</v>
      </c>
      <c r="B43" s="531"/>
      <c r="C43" s="531"/>
    </row>
    <row r="44" spans="1:7" ht="20.25" customHeight="1">
      <c r="A44" s="131" t="s">
        <v>65</v>
      </c>
      <c r="B44" s="158"/>
      <c r="C44" s="158"/>
    </row>
    <row r="45" spans="1:7" ht="20.25" customHeight="1" thickBot="1">
      <c r="A45" s="63"/>
      <c r="B45" s="158"/>
      <c r="C45" s="158"/>
    </row>
    <row r="46" spans="1:7" ht="17.25" thickBot="1">
      <c r="A46" s="117" t="s">
        <v>543</v>
      </c>
      <c r="B46" s="108"/>
      <c r="C46" s="119"/>
    </row>
    <row r="47" spans="1:7" ht="17.25" thickBot="1">
      <c r="A47" s="116" t="s">
        <v>9</v>
      </c>
      <c r="B47" s="120"/>
      <c r="C47" s="109"/>
    </row>
    <row r="48" spans="1:7" ht="20.25" customHeight="1" thickBot="1">
      <c r="A48" s="116" t="s">
        <v>10</v>
      </c>
      <c r="B48" s="90"/>
      <c r="C48" s="109"/>
    </row>
    <row r="49" spans="1:4" ht="20.25" customHeight="1" thickBot="1">
      <c r="A49" s="116" t="s">
        <v>11</v>
      </c>
      <c r="B49" s="91">
        <f>SUM(B47:B48)</f>
        <v>0</v>
      </c>
      <c r="C49" s="89"/>
    </row>
    <row r="50" spans="1:4" ht="20.25" customHeight="1" thickBot="1">
      <c r="A50" s="70"/>
      <c r="B50" s="89"/>
      <c r="C50" s="89"/>
    </row>
    <row r="51" spans="1:4" ht="120" customHeight="1" thickBot="1">
      <c r="A51" s="43" t="s">
        <v>559</v>
      </c>
      <c r="B51" s="531"/>
      <c r="C51" s="531"/>
      <c r="D51" s="165" t="str">
        <f>500 - LEN(B51) &amp; " verbleibend."</f>
        <v>500 verbleibend.</v>
      </c>
    </row>
    <row r="52" spans="1:4" ht="24.75" customHeight="1">
      <c r="A52" s="58"/>
      <c r="B52" s="36"/>
      <c r="C52" s="55"/>
    </row>
    <row r="53" spans="1:4" ht="29.25" customHeight="1" thickBot="1">
      <c r="A53" s="46" t="s">
        <v>553</v>
      </c>
      <c r="B53" s="71"/>
    </row>
    <row r="54" spans="1:4" ht="20.25" customHeight="1" thickBot="1">
      <c r="A54" s="48" t="s">
        <v>12</v>
      </c>
      <c r="B54" s="158"/>
    </row>
    <row r="55" spans="1:4" ht="17.25" thickBot="1">
      <c r="A55" s="48" t="s">
        <v>13</v>
      </c>
      <c r="B55" s="158" t="s">
        <v>0</v>
      </c>
    </row>
    <row r="56" spans="1:4" ht="17.25" thickBot="1">
      <c r="A56" s="48" t="s">
        <v>14</v>
      </c>
      <c r="B56" s="158" t="s">
        <v>0</v>
      </c>
    </row>
    <row r="57" spans="1:4" ht="17.25" thickBot="1">
      <c r="A57" s="48" t="s">
        <v>15</v>
      </c>
      <c r="B57" s="158" t="s">
        <v>0</v>
      </c>
    </row>
    <row r="58" spans="1:4" ht="17.25" thickBot="1">
      <c r="A58" s="48" t="s">
        <v>56</v>
      </c>
      <c r="B58" s="158"/>
    </row>
    <row r="59" spans="1:4" ht="17.25" thickBot="1">
      <c r="A59" s="48" t="s">
        <v>516</v>
      </c>
      <c r="B59" s="478"/>
    </row>
    <row r="60" spans="1:4" ht="17.25" thickBot="1">
      <c r="A60" s="48" t="s">
        <v>517</v>
      </c>
      <c r="B60" s="478"/>
    </row>
    <row r="61" spans="1:4" ht="17.25" thickBot="1">
      <c r="A61" s="48" t="s">
        <v>518</v>
      </c>
      <c r="B61" s="160" t="s">
        <v>0</v>
      </c>
    </row>
    <row r="62" spans="1:4" ht="21" customHeight="1">
      <c r="B62" s="64"/>
    </row>
    <row r="63" spans="1:4" s="34" customFormat="1" ht="26.25" customHeight="1" thickBot="1">
      <c r="A63" s="620" t="s">
        <v>519</v>
      </c>
      <c r="B63" s="620"/>
      <c r="C63" s="620"/>
      <c r="D63" s="47"/>
    </row>
    <row r="64" spans="1:4" s="34" customFormat="1" ht="45.75" thickBot="1">
      <c r="A64" s="48" t="s">
        <v>558</v>
      </c>
      <c r="B64" s="121" t="str">
        <f>INDEX(Liste!$B$14:$B$16,C64)</f>
        <v>Bitte auswählen</v>
      </c>
      <c r="C64" s="94">
        <v>1</v>
      </c>
      <c r="D64" s="167" t="str">
        <f>B64</f>
        <v>Bitte auswählen</v>
      </c>
    </row>
    <row r="65" spans="1:4" s="34" customFormat="1" ht="120" customHeight="1" thickBot="1">
      <c r="A65" s="42" t="s">
        <v>583</v>
      </c>
      <c r="B65" s="621"/>
      <c r="C65" s="531"/>
      <c r="D65" s="165" t="str">
        <f>500 - LEN(B65) &amp; " verbleibend."</f>
        <v>500 verbleibend.</v>
      </c>
    </row>
    <row r="66" spans="1:4" ht="120" customHeight="1" thickBot="1">
      <c r="A66" s="42" t="s">
        <v>584</v>
      </c>
      <c r="B66" s="531"/>
      <c r="C66" s="531"/>
      <c r="D66" s="165" t="str">
        <f>500 - LEN(B66) &amp; " verbleibend."</f>
        <v>500 verbleibend.</v>
      </c>
    </row>
    <row r="67" spans="1:4" ht="120" customHeight="1" thickBot="1">
      <c r="A67" s="42" t="s">
        <v>551</v>
      </c>
      <c r="B67" s="531"/>
      <c r="C67" s="531"/>
      <c r="D67" s="165" t="str">
        <f>500 - LEN(B67) &amp; " verbleibend."</f>
        <v>500 verbleibend.</v>
      </c>
    </row>
  </sheetData>
  <sheetProtection password="CDD0" sheet="1" objects="1" scenarios="1" selectLockedCells="1"/>
  <mergeCells count="24">
    <mergeCell ref="B24:C24"/>
    <mergeCell ref="B2:C2"/>
    <mergeCell ref="B3:C3"/>
    <mergeCell ref="B4:C4"/>
    <mergeCell ref="B11:C11"/>
    <mergeCell ref="B12:C12"/>
    <mergeCell ref="B13:C13"/>
    <mergeCell ref="B19:C19"/>
    <mergeCell ref="B20:C20"/>
    <mergeCell ref="B21:C21"/>
    <mergeCell ref="B22:C22"/>
    <mergeCell ref="B5:C5"/>
    <mergeCell ref="B67:C67"/>
    <mergeCell ref="B33:C33"/>
    <mergeCell ref="B37:C37"/>
    <mergeCell ref="B38:C38"/>
    <mergeCell ref="B39:C39"/>
    <mergeCell ref="B40:C40"/>
    <mergeCell ref="B42:C42"/>
    <mergeCell ref="B43:C43"/>
    <mergeCell ref="B51:C51"/>
    <mergeCell ref="A63:C63"/>
    <mergeCell ref="B65:C65"/>
    <mergeCell ref="B66:C66"/>
  </mergeCells>
  <dataValidations count="2">
    <dataValidation type="decimal" operator="greaterThan" allowBlank="1" showInputMessage="1" showErrorMessage="1" sqref="B14:C18">
      <formula1>0</formula1>
    </dataValidation>
    <dataValidation type="textLength" errorStyle="warning" operator="lessThanOrEqual" allowBlank="1" showInputMessage="1" showErrorMessage="1" error="max. 3000 Zeichen" sqref="D65:D67 D51">
      <formula1>3000</formula1>
    </dataValidation>
  </dataValidations>
  <pageMargins left="0.25" right="0.25" top="0.75" bottom="0.75" header="0.3" footer="0.3"/>
  <pageSetup paperSize="9" scale="83" fitToHeight="0" orientation="portrait" r:id="rId1"/>
  <headerFooter>
    <oddFooter>&amp;L&amp;D&amp;C&amp;P&amp;R&amp;A</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3489" r:id="rId4" name="Drop Down 1">
              <controlPr locked="0" defaultSize="0" autoLine="0" autoPict="0">
                <anchor moveWithCells="1">
                  <from>
                    <xdr:col>1</xdr:col>
                    <xdr:colOff>19050</xdr:colOff>
                    <xdr:row>31</xdr:row>
                    <xdr:rowOff>200025</xdr:rowOff>
                  </from>
                  <to>
                    <xdr:col>2</xdr:col>
                    <xdr:colOff>0</xdr:colOff>
                    <xdr:row>31</xdr:row>
                    <xdr:rowOff>495300</xdr:rowOff>
                  </to>
                </anchor>
              </controlPr>
            </control>
          </mc:Choice>
        </mc:AlternateContent>
        <mc:AlternateContent xmlns:mc="http://schemas.openxmlformats.org/markup-compatibility/2006">
          <mc:Choice Requires="x14">
            <control shapeId="63490" r:id="rId5" name="Drop Down 2">
              <controlPr locked="0" defaultSize="0" autoLine="0" autoPict="0">
                <anchor moveWithCells="1">
                  <from>
                    <xdr:col>1</xdr:col>
                    <xdr:colOff>19050</xdr:colOff>
                    <xdr:row>33</xdr:row>
                    <xdr:rowOff>85725</xdr:rowOff>
                  </from>
                  <to>
                    <xdr:col>2</xdr:col>
                    <xdr:colOff>0</xdr:colOff>
                    <xdr:row>33</xdr:row>
                    <xdr:rowOff>381000</xdr:rowOff>
                  </to>
                </anchor>
              </controlPr>
            </control>
          </mc:Choice>
        </mc:AlternateContent>
        <mc:AlternateContent xmlns:mc="http://schemas.openxmlformats.org/markup-compatibility/2006">
          <mc:Choice Requires="x14">
            <control shapeId="63491" r:id="rId6" name="Drop Down 3">
              <controlPr locked="0" defaultSize="0" autoLine="0" autoPict="0">
                <anchor moveWithCells="1">
                  <from>
                    <xdr:col>1</xdr:col>
                    <xdr:colOff>19050</xdr:colOff>
                    <xdr:row>63</xdr:row>
                    <xdr:rowOff>85725</xdr:rowOff>
                  </from>
                  <to>
                    <xdr:col>2</xdr:col>
                    <xdr:colOff>0</xdr:colOff>
                    <xdr:row>63</xdr:row>
                    <xdr:rowOff>381000</xdr:rowOff>
                  </to>
                </anchor>
              </controlPr>
            </control>
          </mc:Choice>
        </mc:AlternateContent>
        <mc:AlternateContent xmlns:mc="http://schemas.openxmlformats.org/markup-compatibility/2006">
          <mc:Choice Requires="x14">
            <control shapeId="63492" r:id="rId7" name="Drop Down 4">
              <controlPr locked="0" defaultSize="0" autoLine="0" autoPict="0">
                <anchor moveWithCells="1">
                  <from>
                    <xdr:col>1</xdr:col>
                    <xdr:colOff>38100</xdr:colOff>
                    <xdr:row>18</xdr:row>
                    <xdr:rowOff>38100</xdr:rowOff>
                  </from>
                  <to>
                    <xdr:col>2</xdr:col>
                    <xdr:colOff>361950</xdr:colOff>
                    <xdr:row>18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Pfeil rechts benutzen!" error="Bitte Pfeil rechts der Zelle zum auswählen benutzen!">
          <x14:formula1>
            <xm:f>Ö3!$B$3:$B$24</xm:f>
          </x14:formula1>
          <xm:sqref>B12:C12</xm:sqref>
        </x14:dataValidation>
        <x14:dataValidation type="list" allowBlank="1" showInputMessage="1" showErrorMessage="1" errorTitle="Pfeil rechts benutzen!" error="Bitte Pfeil rechts der Zelle zum auswählen benutzen!">
          <x14:formula1>
            <xm:f>Ö3!$D$2:$AA$2</xm:f>
          </x14:formula1>
          <xm:sqref>B13:C13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6"/>
  <dimension ref="A1:K67"/>
  <sheetViews>
    <sheetView zoomScaleNormal="100" workbookViewId="0">
      <selection activeCell="B2" sqref="B2:C2"/>
    </sheetView>
  </sheetViews>
  <sheetFormatPr baseColWidth="10" defaultColWidth="11" defaultRowHeight="16.5"/>
  <cols>
    <col min="1" max="1" width="41.25" style="49" customWidth="1"/>
    <col min="2" max="2" width="32" style="35" customWidth="1"/>
    <col min="3" max="3" width="41.875" style="35" customWidth="1"/>
    <col min="4" max="4" width="24.875" style="35" customWidth="1"/>
    <col min="5" max="16384" width="11" style="35"/>
  </cols>
  <sheetData>
    <row r="1" spans="1:7" ht="69.75" customHeight="1" thickBot="1">
      <c r="A1" s="112" t="s">
        <v>625</v>
      </c>
      <c r="B1" s="129"/>
      <c r="C1" s="62"/>
    </row>
    <row r="2" spans="1:7" ht="20.25" customHeight="1" thickBot="1">
      <c r="A2" s="48" t="s">
        <v>34</v>
      </c>
      <c r="B2" s="621"/>
      <c r="C2" s="531"/>
    </row>
    <row r="3" spans="1:7" ht="20.25" customHeight="1" thickBot="1">
      <c r="A3" s="48" t="s">
        <v>1</v>
      </c>
      <c r="B3" s="531"/>
      <c r="C3" s="531"/>
    </row>
    <row r="4" spans="1:7" ht="20.25" customHeight="1" thickBot="1">
      <c r="A4" s="48" t="s">
        <v>35</v>
      </c>
      <c r="B4" s="531"/>
      <c r="C4" s="531"/>
    </row>
    <row r="5" spans="1:7" ht="20.25" customHeight="1" thickBot="1">
      <c r="A5" s="43" t="s">
        <v>552</v>
      </c>
      <c r="B5" s="583"/>
      <c r="C5" s="583"/>
    </row>
    <row r="6" spans="1:7" ht="20.25" customHeight="1" thickBot="1">
      <c r="A6" s="48" t="s">
        <v>4</v>
      </c>
      <c r="B6" s="158"/>
      <c r="C6" s="69"/>
    </row>
    <row r="7" spans="1:7" ht="20.25" customHeight="1" thickBot="1">
      <c r="A7" s="48" t="s">
        <v>5</v>
      </c>
      <c r="B7" s="158"/>
      <c r="C7" s="69"/>
    </row>
    <row r="8" spans="1:7" ht="20.25" customHeight="1" thickBot="1">
      <c r="A8" s="48" t="s">
        <v>6</v>
      </c>
      <c r="B8" s="158"/>
      <c r="C8" s="69"/>
    </row>
    <row r="9" spans="1:7" ht="20.25" customHeight="1" thickBot="1">
      <c r="A9" s="48" t="s">
        <v>7</v>
      </c>
      <c r="B9" s="158"/>
      <c r="C9" s="69"/>
    </row>
    <row r="10" spans="1:7" ht="20.25" customHeight="1" thickBot="1">
      <c r="A10" s="48" t="s">
        <v>8</v>
      </c>
      <c r="B10" s="158"/>
      <c r="C10" s="69"/>
    </row>
    <row r="11" spans="1:7" ht="240" customHeight="1" thickBot="1">
      <c r="A11" s="48" t="s">
        <v>568</v>
      </c>
      <c r="B11" s="531"/>
      <c r="C11" s="531"/>
      <c r="D11" s="165" t="str">
        <f>1000 - LEN(B11) &amp; " verbleibend."</f>
        <v>1000 verbleibend.</v>
      </c>
      <c r="G11" s="64"/>
    </row>
    <row r="12" spans="1:7" ht="28.5" customHeight="1" thickBot="1">
      <c r="A12" s="48" t="s">
        <v>530</v>
      </c>
      <c r="B12" s="623" t="s">
        <v>244</v>
      </c>
      <c r="C12" s="623"/>
    </row>
    <row r="13" spans="1:7" ht="28.5" customHeight="1" thickBot="1">
      <c r="A13" s="48" t="s">
        <v>529</v>
      </c>
      <c r="B13" s="623" t="s">
        <v>244</v>
      </c>
      <c r="C13" s="623"/>
      <c r="D13" s="65" t="str">
        <f>IF(AND(B12="bitte auswählen",B13&lt;&gt;"bitte auswählen")=TRUE,"Zuerst Hauptkategorie auswählen!","")</f>
        <v/>
      </c>
    </row>
    <row r="14" spans="1:7" ht="20.25" customHeight="1" thickBot="1">
      <c r="A14" s="48" t="s">
        <v>33</v>
      </c>
      <c r="B14" s="158"/>
      <c r="C14" s="37"/>
    </row>
    <row r="15" spans="1:7" ht="20.25" customHeight="1" thickBot="1">
      <c r="A15" s="48" t="s">
        <v>36</v>
      </c>
      <c r="B15" s="158"/>
      <c r="C15" s="37"/>
    </row>
    <row r="16" spans="1:7" ht="20.25" customHeight="1" thickBot="1">
      <c r="A16" s="48" t="s">
        <v>31</v>
      </c>
      <c r="B16" s="501"/>
      <c r="C16" s="37"/>
    </row>
    <row r="17" spans="1:11" ht="20.25" customHeight="1" thickBot="1">
      <c r="A17" s="48" t="s">
        <v>32</v>
      </c>
      <c r="B17" s="501"/>
      <c r="C17" s="37"/>
    </row>
    <row r="18" spans="1:11" ht="20.25" customHeight="1" thickBot="1">
      <c r="A18" s="48" t="s">
        <v>37</v>
      </c>
      <c r="B18" s="158"/>
      <c r="C18" s="37"/>
    </row>
    <row r="19" spans="1:11" ht="28.5" customHeight="1" thickBot="1">
      <c r="A19" s="48" t="s">
        <v>46</v>
      </c>
      <c r="B19" s="614" t="str">
        <f>INDEX(Liste!$B$19:$B$23,K19)</f>
        <v>Bitte auswählen</v>
      </c>
      <c r="C19" s="615"/>
      <c r="E19" s="168" t="str">
        <f>B19</f>
        <v>Bitte auswählen</v>
      </c>
      <c r="G19" s="64"/>
      <c r="K19" s="95">
        <v>1</v>
      </c>
    </row>
    <row r="20" spans="1:11" ht="33" customHeight="1" thickBot="1">
      <c r="A20" s="41" t="s">
        <v>548</v>
      </c>
      <c r="B20" s="626"/>
      <c r="C20" s="626"/>
      <c r="G20" s="64"/>
    </row>
    <row r="21" spans="1:11" ht="28.5" customHeight="1" thickBot="1">
      <c r="A21" s="41" t="s">
        <v>549</v>
      </c>
      <c r="B21" s="626"/>
      <c r="C21" s="626"/>
      <c r="G21" s="64"/>
    </row>
    <row r="22" spans="1:11" ht="28.5" customHeight="1" thickBot="1">
      <c r="A22" s="41" t="s">
        <v>550</v>
      </c>
      <c r="B22" s="628"/>
      <c r="C22" s="628"/>
      <c r="G22" s="64"/>
    </row>
    <row r="23" spans="1:11" ht="28.5" customHeight="1" thickBot="1">
      <c r="A23" s="41"/>
      <c r="B23" s="498"/>
      <c r="C23" s="498"/>
      <c r="G23" s="64"/>
    </row>
    <row r="24" spans="1:11" ht="12" customHeight="1">
      <c r="A24" s="111"/>
      <c r="B24" s="622"/>
      <c r="C24" s="622"/>
      <c r="G24" s="64"/>
    </row>
    <row r="25" spans="1:11" ht="81" customHeight="1" thickBot="1">
      <c r="A25" s="107" t="s">
        <v>554</v>
      </c>
      <c r="B25" s="110" t="s">
        <v>77</v>
      </c>
      <c r="C25" s="110" t="s">
        <v>78</v>
      </c>
      <c r="G25" s="64"/>
    </row>
    <row r="26" spans="1:11" ht="28.5" customHeight="1">
      <c r="A26" s="104" t="s">
        <v>75</v>
      </c>
      <c r="B26" s="159"/>
      <c r="C26" s="102"/>
      <c r="G26" s="64"/>
    </row>
    <row r="27" spans="1:11" ht="28.5" customHeight="1">
      <c r="A27" s="105" t="s">
        <v>76</v>
      </c>
      <c r="B27" s="101"/>
      <c r="C27" s="101"/>
      <c r="G27" s="64"/>
    </row>
    <row r="28" spans="1:11" ht="28.5" customHeight="1">
      <c r="A28" s="105"/>
      <c r="B28" s="101"/>
      <c r="C28" s="101"/>
      <c r="G28" s="64"/>
    </row>
    <row r="29" spans="1:11" ht="28.5" customHeight="1">
      <c r="A29" s="106"/>
      <c r="B29" s="101"/>
      <c r="C29" s="101"/>
      <c r="G29" s="64"/>
    </row>
    <row r="30" spans="1:11" ht="28.5" customHeight="1">
      <c r="A30" s="162"/>
      <c r="B30" s="103"/>
      <c r="C30" s="103"/>
      <c r="G30" s="64"/>
    </row>
    <row r="31" spans="1:11" ht="81" customHeight="1" thickBot="1">
      <c r="A31" s="107" t="s">
        <v>601</v>
      </c>
      <c r="B31" s="161"/>
      <c r="C31" s="37"/>
      <c r="G31" s="64"/>
    </row>
    <row r="32" spans="1:11" ht="50.25" customHeight="1" thickBot="1">
      <c r="A32" s="42" t="s">
        <v>555</v>
      </c>
      <c r="B32" s="114" t="str">
        <f>INDEX(Liste!$B$14:$B$16,K32)</f>
        <v>Bitte auswählen</v>
      </c>
      <c r="D32" s="167" t="str">
        <f>B32</f>
        <v>Bitte auswählen</v>
      </c>
      <c r="G32" s="64"/>
      <c r="K32" s="115">
        <v>1</v>
      </c>
    </row>
    <row r="33" spans="1:11" ht="176.25" customHeight="1" thickBot="1">
      <c r="A33" s="42" t="s">
        <v>556</v>
      </c>
      <c r="B33" s="619"/>
      <c r="C33" s="619"/>
      <c r="D33" s="47"/>
      <c r="G33" s="64"/>
    </row>
    <row r="34" spans="1:11" ht="36" customHeight="1" thickBot="1">
      <c r="A34" s="42" t="s">
        <v>527</v>
      </c>
      <c r="B34" s="92" t="str">
        <f>INDEX(Liste!$B$14:$B$16,K34)</f>
        <v>Bitte auswählen</v>
      </c>
      <c r="D34" s="167" t="str">
        <f>B34</f>
        <v>Bitte auswählen</v>
      </c>
      <c r="G34" s="64"/>
      <c r="K34" s="94">
        <v>1</v>
      </c>
    </row>
    <row r="35" spans="1:11">
      <c r="A35" s="66"/>
      <c r="B35" s="50"/>
      <c r="C35" s="64"/>
      <c r="D35" s="47"/>
    </row>
    <row r="36" spans="1:11" ht="47.25" customHeight="1" thickBot="1">
      <c r="A36" s="67" t="s">
        <v>557</v>
      </c>
      <c r="B36" s="68"/>
      <c r="C36" s="68"/>
      <c r="D36" s="47"/>
    </row>
    <row r="37" spans="1:11" ht="19.5" customHeight="1" thickBot="1">
      <c r="A37" s="118" t="s">
        <v>585</v>
      </c>
      <c r="B37" s="538"/>
      <c r="C37" s="538"/>
      <c r="D37" s="47"/>
    </row>
    <row r="38" spans="1:11" ht="20.25" customHeight="1" thickBot="1">
      <c r="A38" s="48" t="s">
        <v>4</v>
      </c>
      <c r="B38" s="531"/>
      <c r="C38" s="531"/>
      <c r="D38" s="47"/>
    </row>
    <row r="39" spans="1:11" ht="20.25" customHeight="1" thickBot="1">
      <c r="A39" s="48" t="s">
        <v>5</v>
      </c>
      <c r="B39" s="531"/>
      <c r="C39" s="531"/>
      <c r="D39" s="47"/>
    </row>
    <row r="40" spans="1:11" ht="20.25" customHeight="1" thickBot="1">
      <c r="A40" s="48" t="s">
        <v>6</v>
      </c>
      <c r="B40" s="531"/>
      <c r="C40" s="531"/>
      <c r="D40" s="47"/>
    </row>
    <row r="41" spans="1:11" ht="20.25" customHeight="1" thickBot="1">
      <c r="A41" s="48" t="s">
        <v>7</v>
      </c>
      <c r="B41" s="158"/>
      <c r="C41" s="158"/>
      <c r="D41" s="47"/>
    </row>
    <row r="42" spans="1:11" ht="20.25" customHeight="1" thickBot="1">
      <c r="A42" s="48" t="s">
        <v>8</v>
      </c>
      <c r="B42" s="531"/>
      <c r="C42" s="531"/>
      <c r="D42" s="47"/>
    </row>
    <row r="43" spans="1:11" ht="20.25" customHeight="1" thickBot="1">
      <c r="A43" s="130" t="s">
        <v>678</v>
      </c>
      <c r="B43" s="531"/>
      <c r="C43" s="531"/>
      <c r="D43" s="47"/>
    </row>
    <row r="44" spans="1:11" ht="20.25" customHeight="1">
      <c r="A44" s="131" t="s">
        <v>65</v>
      </c>
      <c r="B44" s="158"/>
      <c r="C44" s="158"/>
      <c r="D44" s="47"/>
    </row>
    <row r="45" spans="1:11" ht="20.25" customHeight="1" thickBot="1">
      <c r="A45" s="63"/>
      <c r="B45" s="158"/>
      <c r="C45" s="158"/>
      <c r="D45" s="47"/>
    </row>
    <row r="46" spans="1:11" ht="17.25" thickBot="1">
      <c r="A46" s="117" t="s">
        <v>543</v>
      </c>
      <c r="B46" s="108"/>
      <c r="C46" s="119"/>
      <c r="D46" s="47"/>
    </row>
    <row r="47" spans="1:11" ht="17.25" thickBot="1">
      <c r="A47" s="116" t="s">
        <v>9</v>
      </c>
      <c r="B47" s="120"/>
      <c r="C47" s="109"/>
      <c r="D47" s="47"/>
    </row>
    <row r="48" spans="1:11" ht="20.25" customHeight="1" thickBot="1">
      <c r="A48" s="116" t="s">
        <v>10</v>
      </c>
      <c r="B48" s="90"/>
      <c r="C48" s="109"/>
      <c r="D48" s="47"/>
    </row>
    <row r="49" spans="1:4" ht="20.25" customHeight="1" thickBot="1">
      <c r="A49" s="116" t="s">
        <v>11</v>
      </c>
      <c r="B49" s="91">
        <f>SUM(B47:B48)</f>
        <v>0</v>
      </c>
      <c r="C49" s="89"/>
      <c r="D49" s="47"/>
    </row>
    <row r="50" spans="1:4" ht="20.25" customHeight="1" thickBot="1">
      <c r="A50" s="70"/>
      <c r="B50" s="89"/>
      <c r="C50" s="89"/>
      <c r="D50" s="47"/>
    </row>
    <row r="51" spans="1:4" ht="88.5" customHeight="1" thickBot="1">
      <c r="A51" s="43" t="s">
        <v>559</v>
      </c>
      <c r="B51" s="531"/>
      <c r="C51" s="531"/>
      <c r="D51" s="165" t="str">
        <f>500 - LEN(B51) &amp; " verbleibend."</f>
        <v>500 verbleibend.</v>
      </c>
    </row>
    <row r="52" spans="1:4" ht="24.75" customHeight="1">
      <c r="A52" s="58"/>
      <c r="B52" s="36"/>
      <c r="C52" s="55"/>
      <c r="D52" s="47"/>
    </row>
    <row r="53" spans="1:4" ht="29.25" customHeight="1" thickBot="1">
      <c r="A53" s="46" t="s">
        <v>553</v>
      </c>
      <c r="B53" s="71"/>
      <c r="D53" s="47"/>
    </row>
    <row r="54" spans="1:4" ht="20.25" customHeight="1" thickBot="1">
      <c r="A54" s="48" t="s">
        <v>12</v>
      </c>
      <c r="B54" s="158"/>
      <c r="D54" s="47"/>
    </row>
    <row r="55" spans="1:4" ht="17.25" thickBot="1">
      <c r="A55" s="48" t="s">
        <v>13</v>
      </c>
      <c r="B55" s="158" t="s">
        <v>0</v>
      </c>
      <c r="D55" s="47"/>
    </row>
    <row r="56" spans="1:4" ht="17.25" thickBot="1">
      <c r="A56" s="48" t="s">
        <v>14</v>
      </c>
      <c r="B56" s="158" t="s">
        <v>0</v>
      </c>
      <c r="D56" s="47"/>
    </row>
    <row r="57" spans="1:4" ht="17.25" thickBot="1">
      <c r="A57" s="48" t="s">
        <v>15</v>
      </c>
      <c r="B57" s="158" t="s">
        <v>0</v>
      </c>
      <c r="D57" s="47"/>
    </row>
    <row r="58" spans="1:4" ht="17.25" thickBot="1">
      <c r="A58" s="48" t="s">
        <v>56</v>
      </c>
      <c r="B58" s="158"/>
      <c r="D58" s="47"/>
    </row>
    <row r="59" spans="1:4" ht="17.25" thickBot="1">
      <c r="A59" s="48" t="s">
        <v>516</v>
      </c>
      <c r="B59" s="158"/>
      <c r="D59" s="47"/>
    </row>
    <row r="60" spans="1:4" ht="17.25" thickBot="1">
      <c r="A60" s="48" t="s">
        <v>517</v>
      </c>
      <c r="B60" s="158" t="s">
        <v>0</v>
      </c>
      <c r="D60" s="47"/>
    </row>
    <row r="61" spans="1:4" ht="17.25" thickBot="1">
      <c r="A61" s="48" t="s">
        <v>518</v>
      </c>
      <c r="B61" s="160" t="s">
        <v>0</v>
      </c>
      <c r="D61" s="47"/>
    </row>
    <row r="62" spans="1:4" ht="21" customHeight="1">
      <c r="B62" s="64"/>
      <c r="D62" s="47"/>
    </row>
    <row r="63" spans="1:4" s="34" customFormat="1" ht="26.25" customHeight="1" thickBot="1">
      <c r="A63" s="620" t="s">
        <v>519</v>
      </c>
      <c r="B63" s="620"/>
      <c r="C63" s="620"/>
      <c r="D63" s="47"/>
    </row>
    <row r="64" spans="1:4" s="34" customFormat="1" ht="45.75" thickBot="1">
      <c r="A64" s="48" t="s">
        <v>558</v>
      </c>
      <c r="B64" s="121" t="str">
        <f>INDEX(Liste!$B$14:$B$16,C64)</f>
        <v>Bitte auswählen</v>
      </c>
      <c r="C64" s="94">
        <v>1</v>
      </c>
      <c r="D64" s="167" t="str">
        <f>B64</f>
        <v>Bitte auswählen</v>
      </c>
    </row>
    <row r="65" spans="1:4" s="34" customFormat="1" ht="120" customHeight="1" thickBot="1">
      <c r="A65" s="42" t="s">
        <v>583</v>
      </c>
      <c r="B65" s="621"/>
      <c r="C65" s="531"/>
      <c r="D65" s="165" t="str">
        <f>500 - LEN(B65) &amp; " verbleibend."</f>
        <v>500 verbleibend.</v>
      </c>
    </row>
    <row r="66" spans="1:4" ht="120" customHeight="1" thickBot="1">
      <c r="A66" s="42" t="s">
        <v>584</v>
      </c>
      <c r="B66" s="531"/>
      <c r="C66" s="531"/>
      <c r="D66" s="165" t="str">
        <f>500 - LEN(B66) &amp; " verbleibend."</f>
        <v>500 verbleibend.</v>
      </c>
    </row>
    <row r="67" spans="1:4" ht="120" customHeight="1" thickBot="1">
      <c r="A67" s="42" t="s">
        <v>551</v>
      </c>
      <c r="B67" s="531"/>
      <c r="C67" s="531"/>
      <c r="D67" s="165" t="str">
        <f>500 - LEN(B67) &amp; " verbleibend."</f>
        <v>500 verbleibend.</v>
      </c>
    </row>
  </sheetData>
  <sheetProtection password="CDD0" sheet="1" objects="1" scenarios="1" selectLockedCells="1"/>
  <mergeCells count="24">
    <mergeCell ref="B24:C24"/>
    <mergeCell ref="B2:C2"/>
    <mergeCell ref="B3:C3"/>
    <mergeCell ref="B4:C4"/>
    <mergeCell ref="B11:C11"/>
    <mergeCell ref="B12:C12"/>
    <mergeCell ref="B13:C13"/>
    <mergeCell ref="B19:C19"/>
    <mergeCell ref="B20:C20"/>
    <mergeCell ref="B21:C21"/>
    <mergeCell ref="B22:C22"/>
    <mergeCell ref="B5:C5"/>
    <mergeCell ref="B67:C67"/>
    <mergeCell ref="B33:C33"/>
    <mergeCell ref="B37:C37"/>
    <mergeCell ref="B38:C38"/>
    <mergeCell ref="B39:C39"/>
    <mergeCell ref="B40:C40"/>
    <mergeCell ref="B42:C42"/>
    <mergeCell ref="B43:C43"/>
    <mergeCell ref="B51:C51"/>
    <mergeCell ref="A63:C63"/>
    <mergeCell ref="B65:C65"/>
    <mergeCell ref="B66:C66"/>
  </mergeCells>
  <dataValidations count="2">
    <dataValidation type="textLength" errorStyle="warning" operator="lessThanOrEqual" allowBlank="1" showInputMessage="1" showErrorMessage="1" error="max. 3000 Zeichen" sqref="D65:D67 D51">
      <formula1>3000</formula1>
    </dataValidation>
    <dataValidation type="decimal" operator="greaterThan" allowBlank="1" showInputMessage="1" showErrorMessage="1" sqref="B14:C18">
      <formula1>0</formula1>
    </dataValidation>
  </dataValidations>
  <pageMargins left="0.25" right="0.25" top="0.75" bottom="0.75" header="0.3" footer="0.3"/>
  <pageSetup paperSize="9" scale="83" fitToHeight="0" orientation="portrait" r:id="rId1"/>
  <headerFooter>
    <oddFooter>&amp;L&amp;D&amp;C&amp;P&amp;R&amp;A</oddFooter>
  </headerFooter>
  <rowBreaks count="1" manualBreakCount="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Drop Down 1">
              <controlPr locked="0" defaultSize="0" autoLine="0" autoPict="0">
                <anchor moveWithCells="1">
                  <from>
                    <xdr:col>1</xdr:col>
                    <xdr:colOff>19050</xdr:colOff>
                    <xdr:row>31</xdr:row>
                    <xdr:rowOff>200025</xdr:rowOff>
                  </from>
                  <to>
                    <xdr:col>1</xdr:col>
                    <xdr:colOff>2190750</xdr:colOff>
                    <xdr:row>31</xdr:row>
                    <xdr:rowOff>495300</xdr:rowOff>
                  </to>
                </anchor>
              </controlPr>
            </control>
          </mc:Choice>
        </mc:AlternateContent>
        <mc:AlternateContent xmlns:mc="http://schemas.openxmlformats.org/markup-compatibility/2006">
          <mc:Choice Requires="x14">
            <control shapeId="64514" r:id="rId5" name="Drop Down 2">
              <controlPr locked="0" defaultSize="0" autoLine="0" autoPict="0">
                <anchor moveWithCells="1">
                  <from>
                    <xdr:col>1</xdr:col>
                    <xdr:colOff>19050</xdr:colOff>
                    <xdr:row>33</xdr:row>
                    <xdr:rowOff>85725</xdr:rowOff>
                  </from>
                  <to>
                    <xdr:col>1</xdr:col>
                    <xdr:colOff>2190750</xdr:colOff>
                    <xdr:row>33</xdr:row>
                    <xdr:rowOff>381000</xdr:rowOff>
                  </to>
                </anchor>
              </controlPr>
            </control>
          </mc:Choice>
        </mc:AlternateContent>
        <mc:AlternateContent xmlns:mc="http://schemas.openxmlformats.org/markup-compatibility/2006">
          <mc:Choice Requires="x14">
            <control shapeId="64515" r:id="rId6" name="Drop Down 3">
              <controlPr locked="0" defaultSize="0" autoLine="0" autoPict="0">
                <anchor moveWithCells="1">
                  <from>
                    <xdr:col>1</xdr:col>
                    <xdr:colOff>19050</xdr:colOff>
                    <xdr:row>63</xdr:row>
                    <xdr:rowOff>85725</xdr:rowOff>
                  </from>
                  <to>
                    <xdr:col>1</xdr:col>
                    <xdr:colOff>2190750</xdr:colOff>
                    <xdr:row>63</xdr:row>
                    <xdr:rowOff>381000</xdr:rowOff>
                  </to>
                </anchor>
              </controlPr>
            </control>
          </mc:Choice>
        </mc:AlternateContent>
        <mc:AlternateContent xmlns:mc="http://schemas.openxmlformats.org/markup-compatibility/2006">
          <mc:Choice Requires="x14">
            <control shapeId="64516" r:id="rId7" name="Drop Down 4">
              <controlPr locked="0" defaultSize="0" autoLine="0" autoPict="0">
                <anchor moveWithCells="1">
                  <from>
                    <xdr:col>1</xdr:col>
                    <xdr:colOff>38100</xdr:colOff>
                    <xdr:row>18</xdr:row>
                    <xdr:rowOff>38100</xdr:rowOff>
                  </from>
                  <to>
                    <xdr:col>2</xdr:col>
                    <xdr:colOff>361950</xdr:colOff>
                    <xdr:row>18</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Pfeil rechts benutzen!" error="Bitte Pfeil rechts der Zelle zum auswählen benutzen!">
          <x14:formula1>
            <xm:f>Ö4!$D$2:$AA$2</xm:f>
          </x14:formula1>
          <xm:sqref>B13:C13</xm:sqref>
        </x14:dataValidation>
        <x14:dataValidation type="list" allowBlank="1" showInputMessage="1" showErrorMessage="1" errorTitle="Pfeil rechts benutzen!" error="Bitte Pfeil rechts der Zelle zum auswählen benutzen!">
          <x14:formula1>
            <xm:f>Ö4!$B$3:$B$24</xm:f>
          </x14:formula1>
          <xm:sqref>B12:C12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F20"/>
  <sheetViews>
    <sheetView zoomScaleNormal="100" zoomScaleSheetLayoutView="100" workbookViewId="0">
      <selection activeCell="A17" sqref="A17:C17"/>
    </sheetView>
  </sheetViews>
  <sheetFormatPr baseColWidth="10" defaultColWidth="11" defaultRowHeight="16.5"/>
  <cols>
    <col min="1" max="1" width="47.375" style="348" customWidth="1"/>
    <col min="2" max="2" width="19.375" style="348" customWidth="1"/>
    <col min="3" max="3" width="32" style="348" customWidth="1"/>
    <col min="4" max="4" width="41.375" style="348" customWidth="1"/>
    <col min="5" max="6" width="22.125" style="348" customWidth="1"/>
    <col min="7" max="7" width="36.125" style="348" customWidth="1"/>
    <col min="8" max="8" width="36.625" style="348" customWidth="1"/>
    <col min="9" max="16384" width="11" style="348"/>
  </cols>
  <sheetData>
    <row r="1" spans="1:6" ht="59.25" customHeight="1">
      <c r="A1" s="504" t="s">
        <v>90</v>
      </c>
    </row>
    <row r="2" spans="1:6" ht="36.75" customHeight="1" thickBot="1"/>
    <row r="3" spans="1:6" ht="26.25" customHeight="1">
      <c r="A3" s="632" t="s">
        <v>587</v>
      </c>
      <c r="B3" s="632"/>
      <c r="C3" s="632"/>
    </row>
    <row r="4" spans="1:6" ht="45.75" customHeight="1">
      <c r="A4" s="636" t="s">
        <v>674</v>
      </c>
      <c r="B4" s="637"/>
      <c r="C4" s="637"/>
    </row>
    <row r="5" spans="1:6" ht="399.95" customHeight="1">
      <c r="A5" s="633"/>
      <c r="B5" s="633"/>
      <c r="C5" s="633"/>
      <c r="D5" s="349" t="str">
        <f>2000 - LEN(A5) &amp; " verbleibend."</f>
        <v>2000 verbleibend.</v>
      </c>
      <c r="E5" s="350"/>
      <c r="F5" s="350"/>
    </row>
    <row r="6" spans="1:6" ht="77.25" customHeight="1" thickBot="1">
      <c r="A6" s="351"/>
      <c r="B6" s="351"/>
    </row>
    <row r="7" spans="1:6" ht="23.25" customHeight="1">
      <c r="A7" s="632" t="s">
        <v>588</v>
      </c>
      <c r="B7" s="632"/>
      <c r="C7" s="632"/>
    </row>
    <row r="8" spans="1:6" ht="36.75" customHeight="1">
      <c r="A8" s="638" t="s">
        <v>675</v>
      </c>
      <c r="B8" s="639"/>
      <c r="C8" s="639"/>
    </row>
    <row r="9" spans="1:6" ht="409.5" customHeight="1">
      <c r="A9" s="634"/>
      <c r="B9" s="634"/>
      <c r="C9" s="634"/>
      <c r="D9" s="349" t="str">
        <f>3000 - LEN(A9) &amp; " verbleibend."</f>
        <v>3000 verbleibend.</v>
      </c>
    </row>
    <row r="10" spans="1:6">
      <c r="A10" s="351"/>
      <c r="B10" s="351"/>
    </row>
    <row r="11" spans="1:6" ht="17.25" thickBot="1">
      <c r="A11" s="351"/>
      <c r="B11" s="351"/>
    </row>
    <row r="12" spans="1:6" ht="33.75" customHeight="1">
      <c r="A12" s="632" t="s">
        <v>589</v>
      </c>
      <c r="B12" s="632"/>
      <c r="C12" s="632"/>
    </row>
    <row r="13" spans="1:6" ht="18.75" customHeight="1">
      <c r="A13" s="352" t="s">
        <v>590</v>
      </c>
      <c r="B13" s="352"/>
      <c r="C13" s="352"/>
    </row>
    <row r="14" spans="1:6" ht="409.5" customHeight="1">
      <c r="A14" s="630"/>
      <c r="B14" s="630"/>
      <c r="C14" s="630"/>
      <c r="D14" s="349" t="str">
        <f>3000 - LEN(A14) &amp; " verbleibend."</f>
        <v>3000 verbleibend.</v>
      </c>
    </row>
    <row r="15" spans="1:6" ht="21.75" customHeight="1" thickBot="1">
      <c r="A15" s="635"/>
      <c r="B15" s="635"/>
      <c r="C15" s="635"/>
    </row>
    <row r="16" spans="1:6" ht="38.25" customHeight="1">
      <c r="A16" s="629" t="s">
        <v>528</v>
      </c>
      <c r="B16" s="629"/>
      <c r="C16" s="629"/>
    </row>
    <row r="17" spans="1:4" ht="399.95" customHeight="1">
      <c r="A17" s="630"/>
      <c r="B17" s="630"/>
      <c r="C17" s="630"/>
      <c r="D17" s="349" t="str">
        <f>2000 - LEN(A17) &amp; " verbleibend."</f>
        <v>2000 verbleibend.</v>
      </c>
    </row>
    <row r="18" spans="1:4" ht="18" customHeight="1" thickBot="1"/>
    <row r="19" spans="1:4" ht="61.5" customHeight="1">
      <c r="A19" s="631" t="s">
        <v>591</v>
      </c>
      <c r="B19" s="631"/>
      <c r="C19" s="631"/>
    </row>
    <row r="20" spans="1:4" ht="399.95" customHeight="1">
      <c r="A20" s="630"/>
      <c r="B20" s="630"/>
      <c r="C20" s="630"/>
      <c r="D20" s="349" t="str">
        <f>2000 - LEN(A20) &amp; " verbleibend."</f>
        <v>2000 verbleibend.</v>
      </c>
    </row>
  </sheetData>
  <sheetProtection selectLockedCells="1"/>
  <dataConsolidate/>
  <mergeCells count="13">
    <mergeCell ref="A16:C16"/>
    <mergeCell ref="A17:C17"/>
    <mergeCell ref="A19:C19"/>
    <mergeCell ref="A20:C20"/>
    <mergeCell ref="A3:C3"/>
    <mergeCell ref="A7:C7"/>
    <mergeCell ref="A12:C12"/>
    <mergeCell ref="A14:C14"/>
    <mergeCell ref="A5:C5"/>
    <mergeCell ref="A9:C9"/>
    <mergeCell ref="A15:C15"/>
    <mergeCell ref="A4:C4"/>
    <mergeCell ref="A8:C8"/>
  </mergeCells>
  <pageMargins left="0.70866141732283472" right="0.70866141732283472" top="0.78740157480314965" bottom="0.78740157480314965" header="0.31496062992125984" footer="0.31496062992125984"/>
  <pageSetup paperSize="9" scale="83" fitToHeight="0" orientation="portrait" r:id="rId1"/>
  <headerFooter>
    <oddFooter>&amp;L&amp;D&amp;C&amp;P&amp;R&amp;A</oddFooter>
  </headerFooter>
  <rowBreaks count="1" manualBreakCount="1">
    <brk id="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22"/>
  <sheetViews>
    <sheetView zoomScaleNormal="100" workbookViewId="0">
      <selection activeCell="A9" sqref="A9"/>
    </sheetView>
  </sheetViews>
  <sheetFormatPr baseColWidth="10" defaultRowHeight="16.5"/>
  <cols>
    <col min="1" max="1" width="25.625" customWidth="1"/>
    <col min="2" max="2" width="13.25" customWidth="1"/>
    <col min="3" max="3" width="13.75" customWidth="1"/>
    <col min="4" max="4" width="15.875" customWidth="1"/>
    <col min="5" max="5" width="15.625" customWidth="1"/>
    <col min="6" max="6" width="18.125" customWidth="1"/>
    <col min="7" max="7" width="17" customWidth="1"/>
    <col min="8" max="8" width="15.75" customWidth="1"/>
  </cols>
  <sheetData>
    <row r="1" spans="1:11" ht="50.45" customHeight="1"/>
    <row r="2" spans="1:11" s="279" customFormat="1" ht="46.5" customHeight="1">
      <c r="A2" s="641" t="s">
        <v>664</v>
      </c>
      <c r="B2" s="641"/>
      <c r="C2" s="641"/>
      <c r="D2" s="641"/>
      <c r="E2" s="641"/>
      <c r="F2" s="641"/>
    </row>
    <row r="3" spans="1:11" ht="9" customHeight="1"/>
    <row r="4" spans="1:11" ht="24.75" customHeight="1" thickBot="1">
      <c r="A4" s="642" t="s">
        <v>629</v>
      </c>
      <c r="B4" s="642"/>
      <c r="C4" s="643">
        <f>'Foerderwerber Koordination'!B2</f>
        <v>0</v>
      </c>
      <c r="D4" s="643"/>
      <c r="E4" s="643"/>
      <c r="F4" s="643"/>
      <c r="G4" s="643"/>
    </row>
    <row r="5" spans="1:11" ht="6" customHeight="1">
      <c r="A5" s="280"/>
      <c r="B5" s="281"/>
      <c r="C5" s="281"/>
    </row>
    <row r="6" spans="1:11" ht="24.95" customHeight="1" thickBot="1">
      <c r="A6" s="644" t="s">
        <v>630</v>
      </c>
      <c r="B6" s="644"/>
      <c r="C6" s="643">
        <f>'Angaben zum Projekt'!B3</f>
        <v>0</v>
      </c>
      <c r="D6" s="643"/>
      <c r="E6" s="643"/>
      <c r="F6" s="643"/>
      <c r="G6" s="643"/>
      <c r="H6" s="2"/>
      <c r="I6" s="2"/>
      <c r="J6" s="2"/>
      <c r="K6" s="2"/>
    </row>
    <row r="7" spans="1:11" ht="41.25" customHeight="1" thickBot="1">
      <c r="A7" s="645" t="s">
        <v>652</v>
      </c>
      <c r="B7" s="645"/>
      <c r="C7" s="645"/>
      <c r="D7" s="645"/>
      <c r="E7" s="645"/>
      <c r="F7" s="645"/>
      <c r="G7" s="645"/>
    </row>
    <row r="8" spans="1:11" ht="64.5" customHeight="1" thickTop="1">
      <c r="A8" s="283" t="s">
        <v>640</v>
      </c>
      <c r="B8" s="282" t="s">
        <v>631</v>
      </c>
      <c r="C8" s="282" t="s">
        <v>632</v>
      </c>
      <c r="D8" s="283" t="s">
        <v>633</v>
      </c>
      <c r="E8" s="283" t="s">
        <v>657</v>
      </c>
      <c r="F8" s="284" t="s">
        <v>634</v>
      </c>
      <c r="G8" s="308" t="s">
        <v>635</v>
      </c>
    </row>
    <row r="9" spans="1:11" ht="25.5" customHeight="1">
      <c r="A9" s="309"/>
      <c r="B9" s="309">
        <v>0</v>
      </c>
      <c r="C9" s="309">
        <v>0</v>
      </c>
      <c r="D9" s="309">
        <v>0</v>
      </c>
      <c r="E9" s="309">
        <v>0</v>
      </c>
      <c r="F9" s="310">
        <v>0</v>
      </c>
      <c r="G9" s="285">
        <f t="shared" ref="G9:G17" si="0">SUM(B9:F9)</f>
        <v>0</v>
      </c>
    </row>
    <row r="10" spans="1:11" ht="25.5" customHeight="1">
      <c r="A10" s="311"/>
      <c r="B10" s="311">
        <v>0</v>
      </c>
      <c r="C10" s="311">
        <v>0</v>
      </c>
      <c r="D10" s="311">
        <v>0</v>
      </c>
      <c r="E10" s="311">
        <v>0</v>
      </c>
      <c r="F10" s="312">
        <v>0</v>
      </c>
      <c r="G10" s="286">
        <f t="shared" si="0"/>
        <v>0</v>
      </c>
    </row>
    <row r="11" spans="1:11" ht="25.5" customHeight="1">
      <c r="A11" s="311"/>
      <c r="B11" s="311">
        <v>0</v>
      </c>
      <c r="C11" s="311">
        <v>0</v>
      </c>
      <c r="D11" s="311">
        <v>0</v>
      </c>
      <c r="E11" s="311">
        <v>0</v>
      </c>
      <c r="F11" s="312">
        <v>0</v>
      </c>
      <c r="G11" s="286">
        <f t="shared" si="0"/>
        <v>0</v>
      </c>
    </row>
    <row r="12" spans="1:11" ht="25.5" customHeight="1">
      <c r="A12" s="311"/>
      <c r="B12" s="311">
        <v>0</v>
      </c>
      <c r="C12" s="311">
        <v>0</v>
      </c>
      <c r="D12" s="311">
        <v>0</v>
      </c>
      <c r="E12" s="311">
        <v>0</v>
      </c>
      <c r="F12" s="312">
        <v>0</v>
      </c>
      <c r="G12" s="286">
        <f t="shared" si="0"/>
        <v>0</v>
      </c>
    </row>
    <row r="13" spans="1:11" ht="25.5" customHeight="1">
      <c r="A13" s="311"/>
      <c r="B13" s="311">
        <v>0</v>
      </c>
      <c r="C13" s="311">
        <v>0</v>
      </c>
      <c r="D13" s="311">
        <v>0</v>
      </c>
      <c r="E13" s="311">
        <v>0</v>
      </c>
      <c r="F13" s="312">
        <v>0</v>
      </c>
      <c r="G13" s="286">
        <f t="shared" si="0"/>
        <v>0</v>
      </c>
    </row>
    <row r="14" spans="1:11" ht="25.5" customHeight="1">
      <c r="A14" s="311"/>
      <c r="B14" s="311">
        <v>0</v>
      </c>
      <c r="C14" s="311">
        <v>0</v>
      </c>
      <c r="D14" s="311">
        <v>0</v>
      </c>
      <c r="E14" s="311">
        <v>0</v>
      </c>
      <c r="F14" s="312">
        <v>0</v>
      </c>
      <c r="G14" s="286">
        <f t="shared" si="0"/>
        <v>0</v>
      </c>
    </row>
    <row r="15" spans="1:11" ht="25.5" customHeight="1">
      <c r="A15" s="311"/>
      <c r="B15" s="311">
        <v>0</v>
      </c>
      <c r="C15" s="311">
        <v>0</v>
      </c>
      <c r="D15" s="311">
        <v>0</v>
      </c>
      <c r="E15" s="311">
        <v>0</v>
      </c>
      <c r="F15" s="312">
        <v>0</v>
      </c>
      <c r="G15" s="286">
        <f t="shared" si="0"/>
        <v>0</v>
      </c>
    </row>
    <row r="16" spans="1:11" ht="25.5" customHeight="1">
      <c r="A16" s="311"/>
      <c r="B16" s="311">
        <v>0</v>
      </c>
      <c r="C16" s="311">
        <v>0</v>
      </c>
      <c r="D16" s="311">
        <v>0</v>
      </c>
      <c r="E16" s="311">
        <v>0</v>
      </c>
      <c r="F16" s="312">
        <v>0</v>
      </c>
      <c r="G16" s="286">
        <f t="shared" si="0"/>
        <v>0</v>
      </c>
    </row>
    <row r="17" spans="1:7" ht="25.5" customHeight="1" thickBot="1">
      <c r="A17" s="313"/>
      <c r="B17" s="313">
        <v>0</v>
      </c>
      <c r="C17" s="313">
        <v>0</v>
      </c>
      <c r="D17" s="313">
        <v>0</v>
      </c>
      <c r="E17" s="313">
        <v>0</v>
      </c>
      <c r="F17" s="314">
        <v>0</v>
      </c>
      <c r="G17" s="323">
        <f t="shared" si="0"/>
        <v>0</v>
      </c>
    </row>
    <row r="18" spans="1:7" ht="36" customHeight="1" thickTop="1" thickBot="1">
      <c r="A18" s="287" t="s">
        <v>636</v>
      </c>
      <c r="B18" s="288">
        <f>SUM(B9:B17)</f>
        <v>0</v>
      </c>
      <c r="C18" s="289">
        <f>SUM(C9:C17)</f>
        <v>0</v>
      </c>
      <c r="D18" s="288">
        <f>SUM(D9:D17)</f>
        <v>0</v>
      </c>
      <c r="E18" s="289">
        <f>SUM(E9:E17)</f>
        <v>0</v>
      </c>
      <c r="F18" s="290">
        <f>SUM(F9:F17)</f>
        <v>0</v>
      </c>
      <c r="G18" s="291"/>
    </row>
    <row r="19" spans="1:7" ht="19.5" customHeight="1" thickTop="1" thickBot="1">
      <c r="A19" s="292" t="s">
        <v>637</v>
      </c>
      <c r="B19" s="324"/>
      <c r="C19" s="324"/>
      <c r="D19" s="324"/>
      <c r="E19" s="324"/>
      <c r="F19" s="324"/>
      <c r="G19" s="293">
        <f>SUM(G9:G17)</f>
        <v>0</v>
      </c>
    </row>
    <row r="20" spans="1:7" ht="30" customHeight="1" thickTop="1">
      <c r="A20" s="307"/>
      <c r="B20" s="294"/>
      <c r="C20" s="294"/>
      <c r="D20" s="640"/>
      <c r="E20" s="640"/>
    </row>
    <row r="21" spans="1:7" ht="30" customHeight="1">
      <c r="D21" s="180"/>
      <c r="E21" s="180"/>
    </row>
    <row r="22" spans="1:7" ht="30" customHeight="1">
      <c r="A22" s="33"/>
    </row>
  </sheetData>
  <sheetProtection password="CDD0" sheet="1" objects="1" scenarios="1" selectLockedCells="1"/>
  <mergeCells count="7">
    <mergeCell ref="D20:E20"/>
    <mergeCell ref="A2:F2"/>
    <mergeCell ref="A4:B4"/>
    <mergeCell ref="C4:G4"/>
    <mergeCell ref="A6:B6"/>
    <mergeCell ref="C6:G6"/>
    <mergeCell ref="A7:G7"/>
  </mergeCells>
  <pageMargins left="0.70866141732283472" right="1.2204724409448819" top="1.1417322834645669" bottom="0.78740157480314965" header="0.31496062992125984" footer="0.31496062992125984"/>
  <pageSetup paperSize="9" fitToWidth="0" orientation="landscape" r:id="rId1"/>
  <headerFooter>
    <oddHeader>&amp;R&amp;G</oddHeader>
    <oddFooter>&amp;A</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40"/>
  <sheetViews>
    <sheetView zoomScaleNormal="100" zoomScaleSheetLayoutView="100" workbookViewId="0">
      <selection activeCell="A7" sqref="A7"/>
    </sheetView>
  </sheetViews>
  <sheetFormatPr baseColWidth="10" defaultColWidth="11" defaultRowHeight="16.5"/>
  <cols>
    <col min="1" max="1" width="34" style="295" customWidth="1"/>
    <col min="2" max="2" width="27" style="295" customWidth="1"/>
    <col min="3" max="3" width="11" style="295"/>
    <col min="4" max="4" width="9.75" style="295" customWidth="1"/>
    <col min="5" max="5" width="11" style="295" customWidth="1"/>
    <col min="6" max="6" width="13" style="295" customWidth="1"/>
    <col min="7" max="7" width="19.5" style="295" customWidth="1"/>
    <col min="8" max="8" width="14.625" style="295" customWidth="1"/>
    <col min="9" max="9" width="15.625" style="295" customWidth="1"/>
    <col min="10" max="10" width="37.75" style="295" customWidth="1"/>
    <col min="11" max="11" width="5.75" style="295" customWidth="1"/>
    <col min="12" max="12" width="15.875" style="295" customWidth="1"/>
    <col min="13" max="16384" width="11" style="295"/>
  </cols>
  <sheetData>
    <row r="1" spans="1:10" ht="62.45" customHeight="1"/>
    <row r="2" spans="1:10" ht="51.75" customHeight="1">
      <c r="A2" s="651" t="s">
        <v>663</v>
      </c>
      <c r="B2" s="652"/>
      <c r="C2" s="652"/>
      <c r="D2" s="652"/>
      <c r="E2" s="652"/>
      <c r="F2" s="652"/>
      <c r="G2" s="652"/>
    </row>
    <row r="3" spans="1:10" ht="14.25" customHeight="1">
      <c r="A3" s="658"/>
      <c r="B3" s="659"/>
      <c r="C3" s="659"/>
      <c r="D3" s="659"/>
      <c r="E3" s="660"/>
      <c r="F3" s="332" t="s">
        <v>638</v>
      </c>
      <c r="G3" s="333" t="s">
        <v>639</v>
      </c>
      <c r="H3" s="296"/>
      <c r="I3" s="296"/>
    </row>
    <row r="4" spans="1:10">
      <c r="A4" s="653" t="s">
        <v>653</v>
      </c>
      <c r="B4" s="654"/>
      <c r="C4" s="654"/>
      <c r="D4" s="654"/>
      <c r="E4" s="655"/>
      <c r="F4" s="322">
        <v>0</v>
      </c>
      <c r="G4" s="297" t="e">
        <f>F4/F37</f>
        <v>#DIV/0!</v>
      </c>
      <c r="H4" s="298"/>
      <c r="I4" s="299"/>
      <c r="J4" s="300"/>
    </row>
    <row r="5" spans="1:10" ht="18.75" customHeight="1" thickBot="1">
      <c r="A5" s="327" t="s">
        <v>640</v>
      </c>
      <c r="B5" s="328" t="s">
        <v>641</v>
      </c>
      <c r="C5" s="329"/>
      <c r="D5" s="329"/>
      <c r="E5" s="330"/>
      <c r="F5" s="331"/>
      <c r="G5" s="345" t="s">
        <v>642</v>
      </c>
      <c r="H5" s="298"/>
      <c r="I5" s="298"/>
      <c r="J5" s="300"/>
    </row>
    <row r="6" spans="1:10" ht="17.25" thickTop="1">
      <c r="A6" s="656" t="s">
        <v>643</v>
      </c>
      <c r="B6" s="657"/>
      <c r="C6" s="334"/>
      <c r="D6" s="334"/>
      <c r="E6" s="335"/>
      <c r="F6" s="335"/>
      <c r="G6" s="336"/>
      <c r="H6" s="342"/>
      <c r="I6" s="343"/>
    </row>
    <row r="7" spans="1:10" ht="24.95" customHeight="1">
      <c r="A7" s="506"/>
      <c r="B7" s="649" t="s">
        <v>658</v>
      </c>
      <c r="C7" s="649"/>
      <c r="D7" s="649"/>
      <c r="E7" s="650"/>
      <c r="F7" s="317">
        <v>0</v>
      </c>
      <c r="G7" s="301" t="e">
        <f t="shared" ref="G7:G12" si="0">F7/$F$37</f>
        <v>#DIV/0!</v>
      </c>
      <c r="H7" s="661"/>
      <c r="I7" s="661"/>
      <c r="J7" s="300"/>
    </row>
    <row r="8" spans="1:10" ht="24.95" customHeight="1">
      <c r="A8" s="507"/>
      <c r="B8" s="649" t="s">
        <v>658</v>
      </c>
      <c r="C8" s="649"/>
      <c r="D8" s="649"/>
      <c r="E8" s="650"/>
      <c r="F8" s="318">
        <v>0</v>
      </c>
      <c r="G8" s="301" t="e">
        <f t="shared" si="0"/>
        <v>#DIV/0!</v>
      </c>
      <c r="H8" s="661"/>
      <c r="I8" s="661"/>
      <c r="J8" s="300"/>
    </row>
    <row r="9" spans="1:10" ht="24.95" customHeight="1">
      <c r="A9" s="507"/>
      <c r="B9" s="649" t="s">
        <v>658</v>
      </c>
      <c r="C9" s="649"/>
      <c r="D9" s="649"/>
      <c r="E9" s="650"/>
      <c r="F9" s="318">
        <v>0</v>
      </c>
      <c r="G9" s="301" t="e">
        <f t="shared" si="0"/>
        <v>#DIV/0!</v>
      </c>
      <c r="H9" s="344"/>
      <c r="I9" s="344"/>
    </row>
    <row r="10" spans="1:10" ht="24.95" customHeight="1">
      <c r="A10" s="507"/>
      <c r="B10" s="649" t="s">
        <v>658</v>
      </c>
      <c r="C10" s="649"/>
      <c r="D10" s="649"/>
      <c r="E10" s="650"/>
      <c r="F10" s="318">
        <v>0</v>
      </c>
      <c r="G10" s="301" t="e">
        <f t="shared" si="0"/>
        <v>#DIV/0!</v>
      </c>
      <c r="H10" s="344"/>
      <c r="I10" s="344"/>
    </row>
    <row r="11" spans="1:10" ht="24.95" customHeight="1">
      <c r="A11" s="507"/>
      <c r="B11" s="649" t="s">
        <v>658</v>
      </c>
      <c r="C11" s="649"/>
      <c r="D11" s="649"/>
      <c r="E11" s="650"/>
      <c r="F11" s="318">
        <v>0</v>
      </c>
      <c r="G11" s="301" t="e">
        <f t="shared" si="0"/>
        <v>#DIV/0!</v>
      </c>
    </row>
    <row r="12" spans="1:10" ht="24.95" customHeight="1">
      <c r="A12" s="508"/>
      <c r="B12" s="649" t="s">
        <v>658</v>
      </c>
      <c r="C12" s="649"/>
      <c r="D12" s="649"/>
      <c r="E12" s="650"/>
      <c r="F12" s="319">
        <v>0</v>
      </c>
      <c r="G12" s="301" t="e">
        <f t="shared" si="0"/>
        <v>#DIV/0!</v>
      </c>
    </row>
    <row r="13" spans="1:10" ht="17.25" thickBot="1">
      <c r="A13" s="662" t="s">
        <v>644</v>
      </c>
      <c r="B13" s="663"/>
      <c r="C13" s="663"/>
      <c r="D13" s="663"/>
      <c r="E13" s="664"/>
      <c r="F13" s="302">
        <f>SUM(F7:F12)</f>
        <v>0</v>
      </c>
      <c r="G13" s="301" t="e">
        <f>F13/F37</f>
        <v>#DIV/0!</v>
      </c>
    </row>
    <row r="14" spans="1:10" ht="17.25" thickTop="1">
      <c r="A14" s="656" t="s">
        <v>645</v>
      </c>
      <c r="B14" s="657"/>
      <c r="C14" s="337"/>
      <c r="D14" s="337"/>
      <c r="E14" s="338"/>
      <c r="F14" s="335"/>
      <c r="G14" s="336"/>
    </row>
    <row r="15" spans="1:10" ht="24.95" customHeight="1">
      <c r="A15" s="665"/>
      <c r="B15" s="649" t="s">
        <v>659</v>
      </c>
      <c r="C15" s="649"/>
      <c r="D15" s="649"/>
      <c r="E15" s="650"/>
      <c r="F15" s="317">
        <v>0</v>
      </c>
      <c r="G15" s="301" t="e">
        <f t="shared" ref="G15:G25" si="1">F15/$F$37</f>
        <v>#DIV/0!</v>
      </c>
    </row>
    <row r="16" spans="1:10">
      <c r="A16" s="647"/>
      <c r="B16" s="649" t="s">
        <v>660</v>
      </c>
      <c r="C16" s="649"/>
      <c r="D16" s="649"/>
      <c r="E16" s="650"/>
      <c r="F16" s="318">
        <v>0</v>
      </c>
      <c r="G16" s="301" t="e">
        <f t="shared" si="1"/>
        <v>#DIV/0!</v>
      </c>
    </row>
    <row r="17" spans="1:7">
      <c r="A17" s="648"/>
      <c r="B17" s="649" t="s">
        <v>661</v>
      </c>
      <c r="C17" s="649"/>
      <c r="D17" s="649"/>
      <c r="E17" s="650"/>
      <c r="F17" s="318">
        <v>0</v>
      </c>
      <c r="G17" s="301" t="e">
        <f t="shared" si="1"/>
        <v>#DIV/0!</v>
      </c>
    </row>
    <row r="18" spans="1:7" ht="24.95" customHeight="1">
      <c r="A18" s="646"/>
      <c r="B18" s="649" t="s">
        <v>659</v>
      </c>
      <c r="C18" s="649"/>
      <c r="D18" s="649"/>
      <c r="E18" s="650"/>
      <c r="F18" s="318">
        <v>0</v>
      </c>
      <c r="G18" s="301" t="e">
        <f t="shared" si="1"/>
        <v>#DIV/0!</v>
      </c>
    </row>
    <row r="19" spans="1:7">
      <c r="A19" s="647"/>
      <c r="B19" s="649" t="s">
        <v>660</v>
      </c>
      <c r="C19" s="649"/>
      <c r="D19" s="649"/>
      <c r="E19" s="650"/>
      <c r="F19" s="318">
        <v>0</v>
      </c>
      <c r="G19" s="301" t="e">
        <f t="shared" si="1"/>
        <v>#DIV/0!</v>
      </c>
    </row>
    <row r="20" spans="1:7">
      <c r="A20" s="648"/>
      <c r="B20" s="649" t="s">
        <v>661</v>
      </c>
      <c r="C20" s="649"/>
      <c r="D20" s="649"/>
      <c r="E20" s="650"/>
      <c r="F20" s="318">
        <v>0</v>
      </c>
      <c r="G20" s="301" t="e">
        <f t="shared" si="1"/>
        <v>#DIV/0!</v>
      </c>
    </row>
    <row r="21" spans="1:7" ht="24.95" customHeight="1">
      <c r="A21" s="646"/>
      <c r="B21" s="649" t="s">
        <v>659</v>
      </c>
      <c r="C21" s="649"/>
      <c r="D21" s="649"/>
      <c r="E21" s="650"/>
      <c r="F21" s="318">
        <v>0</v>
      </c>
      <c r="G21" s="301" t="e">
        <f t="shared" si="1"/>
        <v>#DIV/0!</v>
      </c>
    </row>
    <row r="22" spans="1:7">
      <c r="A22" s="647"/>
      <c r="B22" s="649" t="s">
        <v>660</v>
      </c>
      <c r="C22" s="649"/>
      <c r="D22" s="649"/>
      <c r="E22" s="650"/>
      <c r="F22" s="318">
        <v>0</v>
      </c>
      <c r="G22" s="301" t="e">
        <f t="shared" si="1"/>
        <v>#DIV/0!</v>
      </c>
    </row>
    <row r="23" spans="1:7">
      <c r="A23" s="648"/>
      <c r="B23" s="649" t="s">
        <v>661</v>
      </c>
      <c r="C23" s="649"/>
      <c r="D23" s="649"/>
      <c r="E23" s="650"/>
      <c r="F23" s="318">
        <v>0</v>
      </c>
      <c r="G23" s="301" t="e">
        <f t="shared" si="1"/>
        <v>#DIV/0!</v>
      </c>
    </row>
    <row r="24" spans="1:7" ht="24.95" customHeight="1">
      <c r="A24" s="646"/>
      <c r="B24" s="649" t="s">
        <v>659</v>
      </c>
      <c r="C24" s="649"/>
      <c r="D24" s="649"/>
      <c r="E24" s="650"/>
      <c r="F24" s="318">
        <v>0</v>
      </c>
      <c r="G24" s="301" t="e">
        <f t="shared" si="1"/>
        <v>#DIV/0!</v>
      </c>
    </row>
    <row r="25" spans="1:7">
      <c r="A25" s="674"/>
      <c r="B25" s="649" t="s">
        <v>660</v>
      </c>
      <c r="C25" s="649"/>
      <c r="D25" s="649"/>
      <c r="E25" s="650"/>
      <c r="F25" s="318">
        <v>0</v>
      </c>
      <c r="G25" s="301" t="e">
        <f t="shared" si="1"/>
        <v>#DIV/0!</v>
      </c>
    </row>
    <row r="26" spans="1:7">
      <c r="A26" s="675"/>
      <c r="B26" s="649" t="s">
        <v>661</v>
      </c>
      <c r="C26" s="649"/>
      <c r="D26" s="649"/>
      <c r="E26" s="650"/>
      <c r="F26" s="319">
        <v>0</v>
      </c>
      <c r="G26" s="301" t="e">
        <f>F26/$F$37</f>
        <v>#DIV/0!</v>
      </c>
    </row>
    <row r="27" spans="1:7" ht="17.25" thickBot="1">
      <c r="A27" s="666" t="s">
        <v>662</v>
      </c>
      <c r="B27" s="667"/>
      <c r="C27" s="667"/>
      <c r="D27" s="667"/>
      <c r="E27" s="668"/>
      <c r="F27" s="320">
        <f>SUM(F15:F26)</f>
        <v>0</v>
      </c>
      <c r="G27" s="303" t="e">
        <f>F27/F37</f>
        <v>#DIV/0!</v>
      </c>
    </row>
    <row r="28" spans="1:7" ht="18" customHeight="1" thickTop="1">
      <c r="A28" s="669" t="s">
        <v>646</v>
      </c>
      <c r="B28" s="670"/>
      <c r="C28" s="670"/>
      <c r="D28" s="670"/>
      <c r="E28" s="670"/>
      <c r="F28" s="670"/>
      <c r="G28" s="671"/>
    </row>
    <row r="29" spans="1:7" ht="35.1" customHeight="1">
      <c r="A29" s="509"/>
      <c r="B29" s="672" t="s">
        <v>654</v>
      </c>
      <c r="C29" s="672"/>
      <c r="D29" s="672"/>
      <c r="E29" s="673"/>
      <c r="F29" s="317">
        <v>0</v>
      </c>
      <c r="G29" s="304" t="e">
        <f t="shared" ref="G29:G34" si="2">F29/$F$37</f>
        <v>#DIV/0!</v>
      </c>
    </row>
    <row r="30" spans="1:7" ht="24.95" customHeight="1">
      <c r="A30" s="507"/>
      <c r="B30" s="649" t="s">
        <v>655</v>
      </c>
      <c r="C30" s="649"/>
      <c r="D30" s="649"/>
      <c r="E30" s="650"/>
      <c r="F30" s="318">
        <v>0</v>
      </c>
      <c r="G30" s="304" t="e">
        <f t="shared" si="2"/>
        <v>#DIV/0!</v>
      </c>
    </row>
    <row r="31" spans="1:7" ht="35.1" customHeight="1">
      <c r="A31" s="507"/>
      <c r="B31" s="672" t="s">
        <v>656</v>
      </c>
      <c r="C31" s="672"/>
      <c r="D31" s="672"/>
      <c r="E31" s="673"/>
      <c r="F31" s="318">
        <v>0</v>
      </c>
      <c r="G31" s="304" t="e">
        <f t="shared" si="2"/>
        <v>#DIV/0!</v>
      </c>
    </row>
    <row r="32" spans="1:7">
      <c r="A32" s="507"/>
      <c r="B32" s="511"/>
      <c r="C32" s="511"/>
      <c r="D32" s="511"/>
      <c r="E32" s="512"/>
      <c r="F32" s="318">
        <v>0</v>
      </c>
      <c r="G32" s="304" t="e">
        <f t="shared" si="2"/>
        <v>#DIV/0!</v>
      </c>
    </row>
    <row r="33" spans="1:7">
      <c r="A33" s="507"/>
      <c r="B33" s="513"/>
      <c r="C33" s="513"/>
      <c r="D33" s="513"/>
      <c r="E33" s="514"/>
      <c r="F33" s="318">
        <v>0</v>
      </c>
      <c r="G33" s="304" t="e">
        <f t="shared" si="2"/>
        <v>#DIV/0!</v>
      </c>
    </row>
    <row r="34" spans="1:7">
      <c r="A34" s="510"/>
      <c r="B34" s="515"/>
      <c r="C34" s="515"/>
      <c r="D34" s="515"/>
      <c r="E34" s="516"/>
      <c r="F34" s="325">
        <v>0</v>
      </c>
      <c r="G34" s="304" t="e">
        <f t="shared" si="2"/>
        <v>#DIV/0!</v>
      </c>
    </row>
    <row r="35" spans="1:7" ht="17.25" thickBot="1">
      <c r="A35" s="339"/>
      <c r="B35" s="685" t="s">
        <v>647</v>
      </c>
      <c r="C35" s="686"/>
      <c r="D35" s="686"/>
      <c r="E35" s="687"/>
      <c r="F35" s="321">
        <f>SUM(F29:F34)</f>
        <v>0</v>
      </c>
      <c r="G35" s="305" t="e">
        <f>F35/F37</f>
        <v>#DIV/0!</v>
      </c>
    </row>
    <row r="36" spans="1:7">
      <c r="A36" s="340"/>
      <c r="B36" s="676" t="s">
        <v>680</v>
      </c>
      <c r="C36" s="677"/>
      <c r="D36" s="677"/>
      <c r="E36" s="678"/>
      <c r="F36" s="316">
        <f>F13+F27+F35</f>
        <v>0</v>
      </c>
      <c r="G36" s="339"/>
    </row>
    <row r="37" spans="1:7" ht="17.25" thickBot="1">
      <c r="A37" s="306"/>
      <c r="B37" s="679" t="s">
        <v>648</v>
      </c>
      <c r="C37" s="680"/>
      <c r="D37" s="680"/>
      <c r="E37" s="681"/>
      <c r="F37" s="315">
        <f>Kostenkalkulation!G19</f>
        <v>0</v>
      </c>
      <c r="G37" s="339"/>
    </row>
    <row r="38" spans="1:7" ht="17.25" thickBot="1">
      <c r="A38" s="306"/>
      <c r="B38" s="682" t="s">
        <v>649</v>
      </c>
      <c r="C38" s="683"/>
      <c r="D38" s="683"/>
      <c r="E38" s="684"/>
      <c r="F38" s="326">
        <f>F37-F36-F4</f>
        <v>0</v>
      </c>
      <c r="G38" s="339"/>
    </row>
    <row r="39" spans="1:7" ht="17.25">
      <c r="A39" s="341" t="s">
        <v>650</v>
      </c>
      <c r="B39" s="339"/>
      <c r="C39" s="339"/>
      <c r="D39" s="339"/>
      <c r="E39" s="339"/>
      <c r="F39" s="339"/>
      <c r="G39" s="339"/>
    </row>
    <row r="40" spans="1:7" ht="17.25">
      <c r="A40" s="341" t="s">
        <v>651</v>
      </c>
      <c r="B40" s="339"/>
      <c r="C40" s="339"/>
      <c r="D40" s="339"/>
      <c r="E40" s="339"/>
      <c r="F40" s="339"/>
      <c r="G40" s="339"/>
    </row>
  </sheetData>
  <sheetProtection password="CDD0" sheet="1" objects="1" scenarios="1" selectLockedCells="1"/>
  <mergeCells count="39">
    <mergeCell ref="B30:E30"/>
    <mergeCell ref="B31:E31"/>
    <mergeCell ref="B36:E36"/>
    <mergeCell ref="B37:E37"/>
    <mergeCell ref="B38:E38"/>
    <mergeCell ref="B35:E35"/>
    <mergeCell ref="A27:E27"/>
    <mergeCell ref="B21:E21"/>
    <mergeCell ref="B22:E22"/>
    <mergeCell ref="A28:G28"/>
    <mergeCell ref="B29:E29"/>
    <mergeCell ref="B26:E26"/>
    <mergeCell ref="B25:E25"/>
    <mergeCell ref="B24:E24"/>
    <mergeCell ref="A21:A23"/>
    <mergeCell ref="A24:A26"/>
    <mergeCell ref="B23:E23"/>
    <mergeCell ref="B12:E12"/>
    <mergeCell ref="A13:E13"/>
    <mergeCell ref="A14:B14"/>
    <mergeCell ref="B15:E15"/>
    <mergeCell ref="B16:E16"/>
    <mergeCell ref="A15:A17"/>
    <mergeCell ref="H7:I7"/>
    <mergeCell ref="B8:E8"/>
    <mergeCell ref="H8:I8"/>
    <mergeCell ref="B9:E9"/>
    <mergeCell ref="B10:E10"/>
    <mergeCell ref="B11:E11"/>
    <mergeCell ref="A2:G2"/>
    <mergeCell ref="A4:E4"/>
    <mergeCell ref="A6:B6"/>
    <mergeCell ref="B7:E7"/>
    <mergeCell ref="A3:E3"/>
    <mergeCell ref="A18:A20"/>
    <mergeCell ref="B18:E18"/>
    <mergeCell ref="B19:E19"/>
    <mergeCell ref="B20:E20"/>
    <mergeCell ref="B17:E17"/>
  </mergeCells>
  <dataValidations count="1">
    <dataValidation operator="equal" allowBlank="1" showErrorMessage="1" errorTitle="Falsche Eingabe" error="Bitte nur die Nummer (&gt;0) des Workpackages eingeben!" sqref="A27 B36 B5 A4 B29:B34 B7:B12 B15:B26">
      <formula1>0</formula1>
      <formula2>0</formula2>
    </dataValidation>
  </dataValidations>
  <pageMargins left="0.70866141732283472" right="0.82677165354330717" top="1.1417322834645669" bottom="0.78740157480314965" header="0.31496062992125984" footer="0.31496062992125984"/>
  <pageSetup paperSize="9" scale="67" orientation="portrait" r:id="rId1"/>
  <headerFooter>
    <oddHeader xml:space="preserve">&amp;R
</oddHeader>
    <oddFooter>&amp;C&amp;A</oddFooter>
  </headerFooter>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AD94"/>
  <sheetViews>
    <sheetView zoomScaleNormal="100" zoomScaleSheetLayoutView="78" workbookViewId="0">
      <selection activeCell="K3" sqref="K3"/>
    </sheetView>
  </sheetViews>
  <sheetFormatPr baseColWidth="10" defaultRowHeight="16.5"/>
  <cols>
    <col min="1" max="1" width="10" customWidth="1"/>
    <col min="2" max="2" width="26.75" customWidth="1"/>
    <col min="3" max="3" width="21.5" customWidth="1"/>
    <col min="4" max="4" width="11.25" style="137" customWidth="1"/>
    <col min="5" max="5" width="11.25" style="139" customWidth="1"/>
    <col min="9" max="9" width="9.75" customWidth="1"/>
    <col min="10" max="10" width="97.625" customWidth="1"/>
    <col min="11" max="30" width="11" style="35"/>
  </cols>
  <sheetData>
    <row r="1" spans="1:11" ht="50.25" customHeight="1">
      <c r="A1" s="688" t="s">
        <v>611</v>
      </c>
      <c r="B1" s="688"/>
      <c r="C1" s="688"/>
      <c r="D1" s="190"/>
      <c r="E1" s="266"/>
      <c r="F1" s="47"/>
      <c r="G1" s="47"/>
      <c r="H1" s="47"/>
      <c r="I1" s="47"/>
      <c r="J1" s="47"/>
    </row>
    <row r="2" spans="1:11" ht="39.75" customHeight="1" thickBot="1">
      <c r="A2" s="47" t="s">
        <v>577</v>
      </c>
      <c r="B2" s="47"/>
      <c r="C2" s="267" t="s">
        <v>570</v>
      </c>
      <c r="D2" s="268"/>
      <c r="E2" s="269"/>
      <c r="F2" s="47"/>
      <c r="G2" s="47"/>
      <c r="H2" s="47"/>
      <c r="I2" s="47"/>
      <c r="J2" s="47"/>
    </row>
    <row r="3" spans="1:11" ht="30.75" thickBot="1">
      <c r="A3" s="270" t="s">
        <v>578</v>
      </c>
      <c r="B3" s="196" t="s">
        <v>569</v>
      </c>
      <c r="C3" s="138" t="str">
        <f>INDEX(Liste!$G$14:$G$17,'Ergänzende Informationen'!K3)</f>
        <v>Bitte auswählen</v>
      </c>
      <c r="D3" s="271"/>
      <c r="E3" s="177" t="str">
        <f>C3</f>
        <v>Bitte auswählen</v>
      </c>
      <c r="F3" s="47"/>
      <c r="G3" s="47"/>
      <c r="H3" s="47"/>
      <c r="I3" s="47"/>
      <c r="J3" s="47"/>
      <c r="K3" s="96">
        <v>1</v>
      </c>
    </row>
    <row r="4" spans="1:11" ht="92.45" customHeight="1" thickBot="1">
      <c r="A4" s="270" t="s">
        <v>579</v>
      </c>
      <c r="B4" s="196" t="s">
        <v>667</v>
      </c>
      <c r="C4" s="138" t="str">
        <f>INDEX(Liste!$G$14:$G$17,'Ergänzende Informationen'!K4)</f>
        <v>Bitte auswählen</v>
      </c>
      <c r="D4" s="346"/>
      <c r="E4" s="177" t="str">
        <f t="shared" ref="E4:E11" si="0">C4</f>
        <v>Bitte auswählen</v>
      </c>
      <c r="F4" s="47"/>
      <c r="G4" s="47"/>
      <c r="H4" s="47"/>
      <c r="I4" s="47"/>
      <c r="J4" s="47"/>
      <c r="K4" s="96">
        <v>1</v>
      </c>
    </row>
    <row r="5" spans="1:11" ht="27" customHeight="1" thickBot="1">
      <c r="A5" s="270" t="s">
        <v>580</v>
      </c>
      <c r="B5" s="196" t="s">
        <v>573</v>
      </c>
      <c r="C5" s="138" t="str">
        <f>INDEX(Liste!$G$14:$G$17,'Ergänzende Informationen'!K5)</f>
        <v>wird nachgereicht</v>
      </c>
      <c r="D5" s="271"/>
      <c r="E5" s="177" t="str">
        <f t="shared" si="0"/>
        <v>wird nachgereicht</v>
      </c>
      <c r="F5" s="47"/>
      <c r="G5" s="47"/>
      <c r="H5" s="47"/>
      <c r="I5" s="47"/>
      <c r="J5" s="47"/>
      <c r="K5" s="96">
        <v>3</v>
      </c>
    </row>
    <row r="6" spans="1:11" ht="30.75" thickBot="1">
      <c r="A6" s="270">
        <v>4</v>
      </c>
      <c r="B6" s="196" t="s">
        <v>582</v>
      </c>
      <c r="C6" s="138" t="str">
        <f>INDEX(Liste!$G$14:$G$17,'Ergänzende Informationen'!K6)</f>
        <v>Bitte auswählen</v>
      </c>
      <c r="D6" s="271"/>
      <c r="E6" s="177" t="str">
        <f t="shared" si="0"/>
        <v>Bitte auswählen</v>
      </c>
      <c r="F6" s="47"/>
      <c r="G6" s="47"/>
      <c r="H6" s="47"/>
      <c r="I6" s="47"/>
      <c r="J6" s="47"/>
      <c r="K6" s="96">
        <v>1</v>
      </c>
    </row>
    <row r="7" spans="1:11" ht="30.75" thickBot="1">
      <c r="A7" s="270">
        <v>5</v>
      </c>
      <c r="B7" s="199" t="s">
        <v>574</v>
      </c>
      <c r="C7" s="138" t="str">
        <f>INDEX(Liste!$G$14:$G$17,'Ergänzende Informationen'!K7)</f>
        <v>Bitte auswählen</v>
      </c>
      <c r="D7" s="271"/>
      <c r="E7" s="177" t="str">
        <f t="shared" si="0"/>
        <v>Bitte auswählen</v>
      </c>
      <c r="F7" s="47"/>
      <c r="G7" s="47"/>
      <c r="H7" s="47"/>
      <c r="I7" s="47"/>
      <c r="J7" s="47"/>
      <c r="K7" s="96">
        <v>1</v>
      </c>
    </row>
    <row r="8" spans="1:11" ht="45.75" thickBot="1">
      <c r="A8" s="270">
        <v>6</v>
      </c>
      <c r="B8" s="199" t="s">
        <v>665</v>
      </c>
      <c r="C8" s="138" t="str">
        <f>INDEX(Liste!$G$14:$G$17,'Ergänzende Informationen'!K8)</f>
        <v>Bitte auswählen</v>
      </c>
      <c r="D8" s="346"/>
      <c r="E8" s="177" t="str">
        <f t="shared" si="0"/>
        <v>Bitte auswählen</v>
      </c>
      <c r="F8" s="47"/>
      <c r="G8" s="47"/>
      <c r="H8" s="47"/>
      <c r="I8" s="47"/>
      <c r="J8" s="47"/>
      <c r="K8" s="96">
        <v>1</v>
      </c>
    </row>
    <row r="9" spans="1:11" ht="60.75" thickBot="1">
      <c r="A9" s="270">
        <v>7</v>
      </c>
      <c r="B9" s="199" t="s">
        <v>575</v>
      </c>
      <c r="C9" s="138" t="str">
        <f>INDEX(Liste!$G$14:$G$17,'Ergänzende Informationen'!K9)</f>
        <v>Bitte auswählen</v>
      </c>
      <c r="D9" s="271"/>
      <c r="E9" s="177" t="str">
        <f t="shared" si="0"/>
        <v>Bitte auswählen</v>
      </c>
      <c r="F9" s="47"/>
      <c r="G9" s="47"/>
      <c r="H9" s="47"/>
      <c r="I9" s="47"/>
      <c r="J9" s="47"/>
      <c r="K9" s="96">
        <v>1</v>
      </c>
    </row>
    <row r="10" spans="1:11" ht="30.75" thickBot="1">
      <c r="A10" s="270">
        <v>8</v>
      </c>
      <c r="B10" s="199" t="s">
        <v>666</v>
      </c>
      <c r="C10" s="138" t="str">
        <f>INDEX(Liste!$G$14:$G$17,'Ergänzende Informationen'!K10)</f>
        <v>Bitte auswählen</v>
      </c>
      <c r="D10" s="271"/>
      <c r="E10" s="177" t="str">
        <f t="shared" si="0"/>
        <v>Bitte auswählen</v>
      </c>
      <c r="F10" s="47"/>
      <c r="G10" s="47"/>
      <c r="H10" s="47"/>
      <c r="I10" s="47"/>
      <c r="J10" s="47"/>
      <c r="K10" s="96">
        <v>1</v>
      </c>
    </row>
    <row r="11" spans="1:11" ht="135.75" thickBot="1">
      <c r="A11" s="270">
        <v>9</v>
      </c>
      <c r="B11" s="199" t="s">
        <v>576</v>
      </c>
      <c r="C11" s="138" t="str">
        <f>INDEX(Liste!$G$14:$G$17,'Ergänzende Informationen'!K11)</f>
        <v>Bitte auswählen</v>
      </c>
      <c r="D11" s="271"/>
      <c r="E11" s="177" t="str">
        <f t="shared" si="0"/>
        <v>Bitte auswählen</v>
      </c>
      <c r="F11" s="47"/>
      <c r="G11" s="47"/>
      <c r="H11" s="47"/>
      <c r="I11" s="47"/>
      <c r="J11" s="47"/>
      <c r="K11" s="96">
        <v>1</v>
      </c>
    </row>
    <row r="12" spans="1:11">
      <c r="A12" s="275"/>
      <c r="B12" s="47"/>
      <c r="C12" s="47"/>
      <c r="D12" s="272"/>
      <c r="E12" s="273"/>
      <c r="F12" s="47"/>
      <c r="G12" s="47"/>
      <c r="H12" s="47"/>
      <c r="I12" s="47"/>
      <c r="J12" s="47"/>
    </row>
    <row r="13" spans="1:11">
      <c r="A13" s="189"/>
      <c r="B13" s="47"/>
      <c r="C13" s="47"/>
      <c r="D13" s="272"/>
      <c r="E13" s="274"/>
      <c r="F13" s="47"/>
      <c r="G13" s="47"/>
      <c r="H13" s="47"/>
      <c r="I13" s="47"/>
      <c r="J13" s="47"/>
    </row>
    <row r="14" spans="1:11">
      <c r="A14" s="189"/>
      <c r="B14" s="47"/>
      <c r="C14" s="47"/>
      <c r="D14" s="190"/>
      <c r="E14" s="266"/>
      <c r="F14" s="47"/>
      <c r="G14" s="47"/>
      <c r="H14" s="47"/>
      <c r="I14" s="47"/>
      <c r="J14" s="47"/>
    </row>
    <row r="15" spans="1:11">
      <c r="A15" s="189"/>
      <c r="B15" s="47"/>
      <c r="C15" s="47"/>
      <c r="D15" s="190"/>
      <c r="E15" s="266"/>
      <c r="F15" s="47"/>
      <c r="G15" s="47"/>
      <c r="H15" s="47"/>
      <c r="I15" s="47"/>
      <c r="J15" s="47"/>
    </row>
    <row r="16" spans="1:11">
      <c r="A16" s="189"/>
      <c r="B16" s="47"/>
      <c r="C16" s="47"/>
      <c r="D16" s="190"/>
      <c r="E16" s="266"/>
      <c r="F16" s="47"/>
      <c r="G16" s="47"/>
      <c r="H16" s="47"/>
      <c r="I16" s="47"/>
      <c r="J16" s="47"/>
    </row>
    <row r="17" spans="1:10">
      <c r="A17" s="189"/>
      <c r="B17" s="47"/>
      <c r="C17" s="47"/>
      <c r="D17" s="190"/>
      <c r="E17" s="266"/>
      <c r="F17" s="47"/>
      <c r="G17" s="47"/>
      <c r="H17" s="47"/>
      <c r="I17" s="47"/>
      <c r="J17" s="47"/>
    </row>
    <row r="18" spans="1:10">
      <c r="A18" s="189"/>
      <c r="B18" s="47"/>
      <c r="C18" s="47"/>
      <c r="D18" s="190"/>
      <c r="E18" s="266"/>
      <c r="F18" s="47"/>
      <c r="G18" s="47"/>
      <c r="H18" s="47"/>
      <c r="I18" s="47"/>
      <c r="J18" s="47"/>
    </row>
    <row r="19" spans="1:10">
      <c r="A19" s="189"/>
      <c r="B19" s="47"/>
      <c r="C19" s="47"/>
      <c r="D19" s="190"/>
      <c r="E19" s="266"/>
      <c r="F19" s="47"/>
      <c r="G19" s="47"/>
      <c r="H19" s="47"/>
      <c r="I19" s="47"/>
      <c r="J19" s="47"/>
    </row>
    <row r="20" spans="1:10">
      <c r="A20" s="140"/>
      <c r="B20" s="35"/>
      <c r="C20" s="35"/>
      <c r="D20" s="45"/>
      <c r="E20" s="100"/>
      <c r="F20" s="35"/>
      <c r="G20" s="35"/>
      <c r="H20" s="35"/>
      <c r="I20" s="35"/>
      <c r="J20" s="35"/>
    </row>
    <row r="21" spans="1:10">
      <c r="A21" s="140"/>
      <c r="B21" s="35"/>
      <c r="C21" s="35"/>
      <c r="D21" s="45"/>
      <c r="E21" s="100"/>
      <c r="F21" s="35"/>
      <c r="G21" s="35"/>
      <c r="H21" s="35"/>
      <c r="I21" s="35"/>
      <c r="J21" s="35"/>
    </row>
    <row r="22" spans="1:10">
      <c r="A22" s="140"/>
      <c r="B22" s="35"/>
      <c r="C22" s="35"/>
      <c r="D22" s="45"/>
      <c r="E22" s="100"/>
      <c r="F22" s="35"/>
      <c r="G22" s="35"/>
      <c r="H22" s="35"/>
      <c r="I22" s="35"/>
      <c r="J22" s="35"/>
    </row>
    <row r="23" spans="1:10">
      <c r="A23" s="35"/>
      <c r="B23" s="35"/>
      <c r="C23" s="35"/>
      <c r="D23" s="45"/>
      <c r="E23" s="100"/>
      <c r="F23" s="35"/>
      <c r="G23" s="35"/>
      <c r="H23" s="35"/>
      <c r="I23" s="35"/>
      <c r="J23" s="35"/>
    </row>
    <row r="24" spans="1:10">
      <c r="A24" s="35"/>
      <c r="B24" s="35"/>
      <c r="C24" s="35"/>
      <c r="D24" s="45"/>
      <c r="E24" s="100"/>
      <c r="F24" s="35"/>
      <c r="G24" s="35"/>
      <c r="H24" s="35"/>
      <c r="I24" s="35"/>
      <c r="J24" s="35"/>
    </row>
    <row r="25" spans="1:10">
      <c r="A25" s="35"/>
      <c r="B25" s="35"/>
      <c r="C25" s="35"/>
      <c r="D25" s="45"/>
      <c r="E25" s="100"/>
      <c r="F25" s="35"/>
      <c r="G25" s="35"/>
      <c r="H25" s="35"/>
      <c r="I25" s="35"/>
      <c r="J25" s="35"/>
    </row>
    <row r="26" spans="1:10">
      <c r="A26" s="35"/>
      <c r="B26" s="35"/>
      <c r="C26" s="35"/>
      <c r="D26" s="45"/>
      <c r="E26" s="100"/>
      <c r="F26" s="35"/>
      <c r="G26" s="35"/>
      <c r="H26" s="35"/>
      <c r="I26" s="35"/>
      <c r="J26" s="35"/>
    </row>
    <row r="27" spans="1:10">
      <c r="A27" s="35"/>
      <c r="B27" s="35"/>
      <c r="C27" s="35"/>
      <c r="D27" s="45"/>
      <c r="E27" s="100"/>
      <c r="F27" s="35"/>
      <c r="G27" s="35"/>
      <c r="H27" s="35"/>
      <c r="I27" s="35"/>
      <c r="J27" s="35"/>
    </row>
    <row r="28" spans="1:10">
      <c r="A28" s="35"/>
      <c r="B28" s="35"/>
      <c r="C28" s="35"/>
      <c r="D28" s="45"/>
      <c r="E28" s="100"/>
      <c r="F28" s="35"/>
      <c r="G28" s="35"/>
      <c r="H28" s="35"/>
      <c r="I28" s="35"/>
      <c r="J28" s="35"/>
    </row>
    <row r="29" spans="1:10">
      <c r="A29" s="35"/>
      <c r="B29" s="35"/>
      <c r="C29" s="35"/>
      <c r="D29" s="45"/>
      <c r="E29" s="100"/>
      <c r="F29" s="35"/>
      <c r="G29" s="35"/>
      <c r="H29" s="35"/>
      <c r="I29" s="35"/>
      <c r="J29" s="35"/>
    </row>
    <row r="30" spans="1:10">
      <c r="A30" s="35"/>
      <c r="B30" s="35"/>
      <c r="C30" s="35"/>
      <c r="D30" s="45"/>
      <c r="E30" s="100"/>
      <c r="F30" s="35"/>
      <c r="G30" s="35"/>
      <c r="H30" s="35"/>
      <c r="I30" s="35"/>
      <c r="J30" s="35"/>
    </row>
    <row r="31" spans="1:10">
      <c r="A31" s="35"/>
      <c r="B31" s="35"/>
      <c r="C31" s="35"/>
      <c r="D31" s="45"/>
      <c r="E31" s="100"/>
      <c r="F31" s="35"/>
      <c r="G31" s="35"/>
      <c r="H31" s="35"/>
      <c r="I31" s="35"/>
      <c r="J31" s="35"/>
    </row>
    <row r="32" spans="1:10">
      <c r="A32" s="35"/>
      <c r="B32" s="35"/>
      <c r="C32" s="35"/>
      <c r="D32" s="45"/>
      <c r="E32" s="100"/>
      <c r="F32" s="35"/>
      <c r="G32" s="35"/>
      <c r="H32" s="35"/>
      <c r="I32" s="35"/>
      <c r="J32" s="35"/>
    </row>
    <row r="33" spans="1:10">
      <c r="A33" s="35"/>
      <c r="B33" s="35"/>
      <c r="C33" s="35"/>
      <c r="D33" s="45"/>
      <c r="E33" s="100"/>
      <c r="F33" s="35"/>
      <c r="G33" s="35"/>
      <c r="H33" s="35"/>
      <c r="I33" s="35"/>
      <c r="J33" s="35"/>
    </row>
    <row r="34" spans="1:10">
      <c r="A34" s="35"/>
      <c r="B34" s="35"/>
      <c r="C34" s="35"/>
      <c r="D34" s="45"/>
      <c r="E34" s="100"/>
      <c r="F34" s="35"/>
      <c r="G34" s="35"/>
      <c r="H34" s="35"/>
      <c r="I34" s="35"/>
      <c r="J34" s="35"/>
    </row>
    <row r="35" spans="1:10">
      <c r="A35" s="35"/>
      <c r="B35" s="35"/>
      <c r="C35" s="35"/>
      <c r="D35" s="45"/>
      <c r="E35" s="100"/>
      <c r="F35" s="35"/>
      <c r="G35" s="35"/>
      <c r="H35" s="35"/>
      <c r="I35" s="35"/>
      <c r="J35" s="35"/>
    </row>
    <row r="36" spans="1:10">
      <c r="A36" s="35"/>
      <c r="B36" s="35"/>
      <c r="C36" s="35"/>
      <c r="D36" s="45"/>
      <c r="E36" s="100"/>
      <c r="F36" s="35"/>
      <c r="G36" s="35"/>
      <c r="H36" s="35"/>
      <c r="I36" s="35"/>
      <c r="J36" s="35"/>
    </row>
    <row r="37" spans="1:10">
      <c r="A37" s="35"/>
      <c r="B37" s="35"/>
      <c r="C37" s="35"/>
      <c r="D37" s="45"/>
      <c r="E37" s="100"/>
      <c r="F37" s="35"/>
      <c r="G37" s="35"/>
      <c r="H37" s="35"/>
      <c r="I37" s="35"/>
      <c r="J37" s="35"/>
    </row>
    <row r="38" spans="1:10">
      <c r="A38" s="35"/>
      <c r="B38" s="35"/>
      <c r="C38" s="35"/>
      <c r="D38" s="45"/>
      <c r="E38" s="100"/>
      <c r="F38" s="35"/>
      <c r="G38" s="35"/>
      <c r="H38" s="35"/>
      <c r="I38" s="35"/>
      <c r="J38" s="35"/>
    </row>
    <row r="39" spans="1:10">
      <c r="A39" s="35"/>
      <c r="B39" s="35"/>
      <c r="C39" s="35"/>
      <c r="D39" s="45"/>
      <c r="E39" s="100"/>
      <c r="F39" s="35"/>
      <c r="G39" s="35"/>
      <c r="H39" s="35"/>
      <c r="I39" s="35"/>
      <c r="J39" s="35"/>
    </row>
    <row r="40" spans="1:10">
      <c r="A40" s="35"/>
      <c r="B40" s="35"/>
      <c r="C40" s="35"/>
      <c r="D40" s="45"/>
      <c r="E40" s="100"/>
      <c r="F40" s="35"/>
      <c r="G40" s="35"/>
      <c r="H40" s="35"/>
      <c r="I40" s="35"/>
      <c r="J40" s="35"/>
    </row>
    <row r="41" spans="1:10">
      <c r="A41" s="35"/>
      <c r="B41" s="35"/>
      <c r="C41" s="35"/>
      <c r="D41" s="45"/>
      <c r="E41" s="100"/>
      <c r="F41" s="35"/>
      <c r="G41" s="35"/>
      <c r="H41" s="35"/>
      <c r="I41" s="35"/>
      <c r="J41" s="35"/>
    </row>
    <row r="42" spans="1:10">
      <c r="A42" s="35"/>
      <c r="B42" s="35"/>
      <c r="C42" s="35"/>
      <c r="D42" s="45"/>
      <c r="E42" s="100"/>
      <c r="F42" s="35"/>
      <c r="G42" s="35"/>
      <c r="H42" s="35"/>
      <c r="I42" s="35"/>
      <c r="J42" s="35"/>
    </row>
    <row r="43" spans="1:10">
      <c r="A43" s="35"/>
      <c r="B43" s="35"/>
      <c r="C43" s="35"/>
      <c r="D43" s="45"/>
      <c r="E43" s="100"/>
      <c r="F43" s="35"/>
      <c r="G43" s="35"/>
      <c r="H43" s="35"/>
      <c r="I43" s="35"/>
      <c r="J43" s="35"/>
    </row>
    <row r="44" spans="1:10">
      <c r="A44" s="35"/>
      <c r="B44" s="35"/>
      <c r="C44" s="35"/>
      <c r="D44" s="45"/>
      <c r="E44" s="100"/>
      <c r="F44" s="35"/>
      <c r="G44" s="35"/>
      <c r="H44" s="35"/>
      <c r="I44" s="35"/>
      <c r="J44" s="35"/>
    </row>
    <row r="45" spans="1:10">
      <c r="A45" s="35"/>
      <c r="B45" s="35"/>
      <c r="C45" s="35"/>
      <c r="D45" s="45"/>
      <c r="E45" s="100"/>
      <c r="F45" s="35"/>
      <c r="G45" s="35"/>
      <c r="H45" s="35"/>
      <c r="I45" s="35"/>
      <c r="J45" s="35"/>
    </row>
    <row r="46" spans="1:10">
      <c r="A46" s="35"/>
      <c r="B46" s="35"/>
      <c r="C46" s="35"/>
      <c r="D46" s="45"/>
      <c r="E46" s="100"/>
      <c r="F46" s="35"/>
      <c r="G46" s="35"/>
      <c r="H46" s="35"/>
      <c r="I46" s="35"/>
      <c r="J46" s="35"/>
    </row>
    <row r="47" spans="1:10">
      <c r="A47" s="35"/>
      <c r="B47" s="35"/>
      <c r="C47" s="35"/>
      <c r="D47" s="45"/>
      <c r="E47" s="100"/>
      <c r="F47" s="35"/>
      <c r="G47" s="35"/>
      <c r="H47" s="35"/>
      <c r="I47" s="35"/>
      <c r="J47" s="35"/>
    </row>
    <row r="48" spans="1:10">
      <c r="A48" s="35"/>
      <c r="B48" s="35"/>
      <c r="C48" s="35"/>
      <c r="D48" s="45"/>
      <c r="E48" s="100"/>
      <c r="F48" s="35"/>
      <c r="G48" s="35"/>
      <c r="H48" s="35"/>
      <c r="I48" s="35"/>
      <c r="J48" s="35"/>
    </row>
    <row r="49" spans="1:10">
      <c r="A49" s="35"/>
      <c r="B49" s="35"/>
      <c r="C49" s="35"/>
      <c r="D49" s="45"/>
      <c r="E49" s="100"/>
      <c r="F49" s="35"/>
      <c r="G49" s="35"/>
      <c r="H49" s="35"/>
      <c r="I49" s="35"/>
      <c r="J49" s="35"/>
    </row>
    <row r="50" spans="1:10">
      <c r="A50" s="35"/>
      <c r="B50" s="35"/>
      <c r="C50" s="35"/>
      <c r="D50" s="45"/>
      <c r="E50" s="100"/>
      <c r="F50" s="35"/>
      <c r="G50" s="35"/>
      <c r="H50" s="35"/>
      <c r="I50" s="35"/>
      <c r="J50" s="35"/>
    </row>
    <row r="51" spans="1:10">
      <c r="A51" s="35"/>
      <c r="B51" s="35"/>
      <c r="C51" s="35"/>
      <c r="D51" s="45"/>
      <c r="E51" s="100"/>
      <c r="F51" s="35"/>
      <c r="G51" s="35"/>
      <c r="H51" s="35"/>
      <c r="I51" s="35"/>
      <c r="J51" s="35"/>
    </row>
    <row r="52" spans="1:10">
      <c r="A52" s="35"/>
      <c r="B52" s="35"/>
      <c r="C52" s="35"/>
      <c r="D52" s="45"/>
      <c r="E52" s="100"/>
      <c r="F52" s="35"/>
      <c r="G52" s="35"/>
      <c r="H52" s="35"/>
      <c r="I52" s="35"/>
      <c r="J52" s="35"/>
    </row>
    <row r="53" spans="1:10">
      <c r="A53" s="35"/>
      <c r="B53" s="35"/>
      <c r="C53" s="35"/>
      <c r="D53" s="45"/>
      <c r="E53" s="100"/>
      <c r="F53" s="35"/>
      <c r="G53" s="35"/>
      <c r="H53" s="35"/>
      <c r="I53" s="35"/>
      <c r="J53" s="35"/>
    </row>
    <row r="54" spans="1:10">
      <c r="A54" s="35"/>
      <c r="B54" s="35"/>
      <c r="C54" s="35"/>
      <c r="D54" s="45"/>
      <c r="E54" s="100"/>
      <c r="F54" s="35"/>
      <c r="G54" s="35"/>
      <c r="H54" s="35"/>
      <c r="I54" s="35"/>
      <c r="J54" s="35"/>
    </row>
    <row r="55" spans="1:10">
      <c r="A55" s="35"/>
      <c r="B55" s="35"/>
      <c r="C55" s="35"/>
      <c r="D55" s="45"/>
      <c r="E55" s="100"/>
      <c r="F55" s="35"/>
      <c r="G55" s="35"/>
      <c r="H55" s="35"/>
      <c r="I55" s="35"/>
      <c r="J55" s="35"/>
    </row>
    <row r="56" spans="1:10">
      <c r="A56" s="35"/>
      <c r="B56" s="35"/>
      <c r="C56" s="35"/>
      <c r="D56" s="45"/>
      <c r="E56" s="100"/>
      <c r="F56" s="35"/>
      <c r="G56" s="35"/>
      <c r="H56" s="35"/>
      <c r="I56" s="35"/>
      <c r="J56" s="35"/>
    </row>
    <row r="57" spans="1:10">
      <c r="A57" s="35"/>
      <c r="B57" s="35"/>
      <c r="C57" s="35"/>
      <c r="D57" s="45"/>
      <c r="E57" s="100"/>
      <c r="F57" s="35"/>
      <c r="G57" s="35"/>
      <c r="H57" s="35"/>
      <c r="I57" s="35"/>
      <c r="J57" s="35"/>
    </row>
    <row r="58" spans="1:10">
      <c r="A58" s="35"/>
      <c r="B58" s="35"/>
      <c r="C58" s="35"/>
      <c r="D58" s="45"/>
      <c r="E58" s="100"/>
      <c r="F58" s="35"/>
      <c r="G58" s="35"/>
      <c r="H58" s="35"/>
      <c r="I58" s="35"/>
      <c r="J58" s="35"/>
    </row>
    <row r="59" spans="1:10">
      <c r="A59" s="35"/>
      <c r="B59" s="35"/>
      <c r="C59" s="35"/>
      <c r="D59" s="45"/>
      <c r="E59" s="100"/>
      <c r="F59" s="35"/>
      <c r="G59" s="35"/>
      <c r="H59" s="35"/>
      <c r="I59" s="35"/>
      <c r="J59" s="35"/>
    </row>
    <row r="60" spans="1:10">
      <c r="A60" s="35"/>
      <c r="B60" s="35"/>
      <c r="C60" s="35"/>
      <c r="D60" s="45"/>
      <c r="E60" s="100"/>
      <c r="F60" s="35"/>
      <c r="G60" s="35"/>
      <c r="H60" s="35"/>
      <c r="I60" s="35"/>
      <c r="J60" s="35"/>
    </row>
    <row r="61" spans="1:10">
      <c r="A61" s="35"/>
      <c r="B61" s="35"/>
      <c r="C61" s="35"/>
      <c r="D61" s="45"/>
      <c r="E61" s="100"/>
      <c r="F61" s="35"/>
      <c r="G61" s="35"/>
      <c r="H61" s="35"/>
      <c r="I61" s="35"/>
      <c r="J61" s="35"/>
    </row>
    <row r="62" spans="1:10">
      <c r="A62" s="35"/>
      <c r="B62" s="35"/>
      <c r="C62" s="35"/>
      <c r="D62" s="45"/>
      <c r="E62" s="100"/>
      <c r="F62" s="35"/>
      <c r="G62" s="35"/>
      <c r="H62" s="35"/>
      <c r="I62" s="35"/>
      <c r="J62" s="35"/>
    </row>
    <row r="63" spans="1:10">
      <c r="A63" s="35"/>
      <c r="B63" s="35"/>
      <c r="C63" s="35"/>
      <c r="D63" s="45"/>
      <c r="E63" s="100"/>
      <c r="F63" s="35"/>
      <c r="G63" s="35"/>
      <c r="H63" s="35"/>
      <c r="I63" s="35"/>
      <c r="J63" s="35"/>
    </row>
    <row r="64" spans="1:10">
      <c r="A64" s="35"/>
      <c r="B64" s="35"/>
      <c r="C64" s="35"/>
      <c r="D64" s="45"/>
      <c r="E64" s="100"/>
      <c r="F64" s="35"/>
      <c r="G64" s="35"/>
      <c r="H64" s="35"/>
      <c r="I64" s="35"/>
      <c r="J64" s="35"/>
    </row>
    <row r="65" spans="1:10">
      <c r="A65" s="35"/>
      <c r="B65" s="35"/>
      <c r="C65" s="35"/>
      <c r="D65" s="45"/>
      <c r="E65" s="100"/>
      <c r="F65" s="35"/>
      <c r="G65" s="35"/>
      <c r="H65" s="35"/>
      <c r="I65" s="35"/>
      <c r="J65" s="35"/>
    </row>
    <row r="66" spans="1:10">
      <c r="A66" s="35"/>
      <c r="B66" s="35"/>
      <c r="C66" s="35"/>
      <c r="D66" s="45"/>
      <c r="E66" s="100"/>
      <c r="F66" s="35"/>
      <c r="G66" s="35"/>
      <c r="H66" s="35"/>
      <c r="I66" s="35"/>
      <c r="J66" s="35"/>
    </row>
    <row r="67" spans="1:10">
      <c r="A67" s="35"/>
      <c r="B67" s="35"/>
      <c r="C67" s="35"/>
      <c r="D67" s="45"/>
      <c r="E67" s="100"/>
      <c r="F67" s="35"/>
      <c r="G67" s="35"/>
      <c r="H67" s="35"/>
      <c r="I67" s="35"/>
      <c r="J67" s="35"/>
    </row>
    <row r="68" spans="1:10">
      <c r="A68" s="35"/>
      <c r="B68" s="35"/>
      <c r="C68" s="35"/>
      <c r="D68" s="45"/>
      <c r="E68" s="100"/>
      <c r="F68" s="35"/>
      <c r="G68" s="35"/>
      <c r="H68" s="35"/>
      <c r="I68" s="35"/>
      <c r="J68" s="35"/>
    </row>
    <row r="69" spans="1:10">
      <c r="A69" s="35"/>
      <c r="B69" s="35"/>
      <c r="C69" s="35"/>
      <c r="D69" s="45"/>
      <c r="E69" s="100"/>
      <c r="F69" s="35"/>
      <c r="G69" s="35"/>
      <c r="H69" s="35"/>
      <c r="I69" s="35"/>
      <c r="J69" s="35"/>
    </row>
    <row r="70" spans="1:10">
      <c r="A70" s="35"/>
      <c r="B70" s="35"/>
      <c r="C70" s="35"/>
      <c r="D70" s="45"/>
      <c r="E70" s="100"/>
      <c r="F70" s="35"/>
      <c r="G70" s="35"/>
      <c r="H70" s="35"/>
      <c r="I70" s="35"/>
      <c r="J70" s="35"/>
    </row>
    <row r="71" spans="1:10">
      <c r="A71" s="35"/>
      <c r="B71" s="35"/>
      <c r="C71" s="35"/>
      <c r="D71" s="45"/>
      <c r="E71" s="100"/>
      <c r="F71" s="35"/>
      <c r="G71" s="35"/>
      <c r="H71" s="35"/>
      <c r="I71" s="35"/>
      <c r="J71" s="35"/>
    </row>
    <row r="72" spans="1:10">
      <c r="A72" s="35"/>
      <c r="B72" s="35"/>
      <c r="C72" s="35"/>
      <c r="D72" s="45"/>
      <c r="E72" s="100"/>
      <c r="F72" s="35"/>
      <c r="G72" s="35"/>
      <c r="H72" s="35"/>
      <c r="I72" s="35"/>
      <c r="J72" s="35"/>
    </row>
    <row r="73" spans="1:10">
      <c r="A73" s="35"/>
      <c r="B73" s="35"/>
      <c r="C73" s="35"/>
      <c r="D73" s="45"/>
      <c r="E73" s="100"/>
      <c r="F73" s="35"/>
      <c r="G73" s="35"/>
      <c r="H73" s="35"/>
      <c r="I73" s="35"/>
      <c r="J73" s="35"/>
    </row>
    <row r="74" spans="1:10">
      <c r="A74" s="35"/>
      <c r="B74" s="35"/>
      <c r="C74" s="35"/>
      <c r="D74" s="45"/>
      <c r="E74" s="100"/>
      <c r="F74" s="35"/>
      <c r="G74" s="35"/>
      <c r="H74" s="35"/>
      <c r="I74" s="35"/>
      <c r="J74" s="35"/>
    </row>
    <row r="75" spans="1:10">
      <c r="A75" s="35"/>
      <c r="B75" s="35"/>
      <c r="C75" s="35"/>
      <c r="D75" s="45"/>
      <c r="E75" s="100"/>
      <c r="F75" s="35"/>
      <c r="G75" s="35"/>
      <c r="H75" s="35"/>
      <c r="I75" s="35"/>
      <c r="J75" s="35"/>
    </row>
    <row r="76" spans="1:10">
      <c r="A76" s="35"/>
      <c r="B76" s="35"/>
      <c r="C76" s="35"/>
      <c r="D76" s="45"/>
      <c r="E76" s="100"/>
      <c r="F76" s="35"/>
      <c r="G76" s="35"/>
      <c r="H76" s="35"/>
      <c r="I76" s="35"/>
      <c r="J76" s="35"/>
    </row>
    <row r="77" spans="1:10">
      <c r="A77" s="35"/>
      <c r="B77" s="35"/>
      <c r="C77" s="35"/>
      <c r="D77" s="45"/>
      <c r="E77" s="100"/>
      <c r="F77" s="35"/>
      <c r="G77" s="35"/>
      <c r="H77" s="35"/>
      <c r="I77" s="35"/>
      <c r="J77" s="35"/>
    </row>
    <row r="78" spans="1:10">
      <c r="A78" s="35"/>
      <c r="B78" s="35"/>
      <c r="C78" s="35"/>
      <c r="D78" s="45"/>
      <c r="E78" s="100"/>
      <c r="F78" s="35"/>
      <c r="G78" s="35"/>
      <c r="H78" s="35"/>
      <c r="I78" s="35"/>
      <c r="J78" s="35"/>
    </row>
    <row r="79" spans="1:10">
      <c r="A79" s="35"/>
      <c r="B79" s="35"/>
      <c r="C79" s="35"/>
      <c r="D79" s="45"/>
      <c r="E79" s="100"/>
      <c r="F79" s="35"/>
      <c r="G79" s="35"/>
      <c r="H79" s="35"/>
      <c r="I79" s="35"/>
      <c r="J79" s="35"/>
    </row>
    <row r="80" spans="1:10">
      <c r="A80" s="35"/>
      <c r="B80" s="35"/>
      <c r="C80" s="35"/>
      <c r="D80" s="45"/>
      <c r="E80" s="100"/>
      <c r="F80" s="35"/>
      <c r="G80" s="35"/>
      <c r="H80" s="35"/>
      <c r="I80" s="35"/>
      <c r="J80" s="35"/>
    </row>
    <row r="81" spans="1:10">
      <c r="A81" s="35"/>
      <c r="B81" s="35"/>
      <c r="C81" s="35"/>
      <c r="D81" s="45"/>
      <c r="E81" s="100"/>
      <c r="F81" s="35"/>
      <c r="G81" s="35"/>
      <c r="H81" s="35"/>
      <c r="I81" s="35"/>
      <c r="J81" s="35"/>
    </row>
    <row r="82" spans="1:10">
      <c r="A82" s="35"/>
      <c r="B82" s="35"/>
      <c r="C82" s="35"/>
      <c r="D82" s="45"/>
      <c r="E82" s="100"/>
      <c r="F82" s="35"/>
      <c r="G82" s="35"/>
      <c r="H82" s="35"/>
      <c r="I82" s="35"/>
      <c r="J82" s="35"/>
    </row>
    <row r="83" spans="1:10">
      <c r="A83" s="35"/>
      <c r="B83" s="35"/>
      <c r="C83" s="35"/>
      <c r="D83" s="45"/>
      <c r="E83" s="100"/>
      <c r="F83" s="35"/>
      <c r="G83" s="35"/>
      <c r="H83" s="35"/>
      <c r="I83" s="35"/>
      <c r="J83" s="35"/>
    </row>
    <row r="84" spans="1:10">
      <c r="A84" s="35"/>
      <c r="B84" s="35"/>
      <c r="C84" s="35"/>
      <c r="D84" s="45"/>
      <c r="E84" s="100"/>
      <c r="F84" s="35"/>
      <c r="G84" s="35"/>
      <c r="H84" s="35"/>
      <c r="I84" s="35"/>
      <c r="J84" s="35"/>
    </row>
    <row r="85" spans="1:10">
      <c r="A85" s="35"/>
      <c r="B85" s="35"/>
      <c r="C85" s="35"/>
      <c r="D85" s="45"/>
      <c r="E85" s="100"/>
      <c r="F85" s="35"/>
      <c r="G85" s="35"/>
      <c r="H85" s="35"/>
      <c r="I85" s="35"/>
      <c r="J85" s="35"/>
    </row>
    <row r="86" spans="1:10">
      <c r="A86" s="35"/>
      <c r="B86" s="35"/>
      <c r="C86" s="35"/>
      <c r="D86" s="45"/>
      <c r="E86" s="100"/>
      <c r="F86" s="35"/>
      <c r="G86" s="35"/>
      <c r="H86" s="35"/>
      <c r="I86" s="35"/>
      <c r="J86" s="35"/>
    </row>
    <row r="87" spans="1:10">
      <c r="A87" s="35"/>
      <c r="B87" s="35"/>
      <c r="C87" s="35"/>
      <c r="D87" s="45"/>
      <c r="E87" s="100"/>
      <c r="F87" s="35"/>
      <c r="G87" s="35"/>
      <c r="H87" s="35"/>
      <c r="I87" s="35"/>
      <c r="J87" s="35"/>
    </row>
    <row r="88" spans="1:10">
      <c r="A88" s="35"/>
      <c r="B88" s="35"/>
      <c r="C88" s="35"/>
      <c r="D88" s="45"/>
      <c r="E88" s="100"/>
      <c r="F88" s="35"/>
      <c r="G88" s="35"/>
      <c r="H88" s="35"/>
      <c r="I88" s="35"/>
      <c r="J88" s="35"/>
    </row>
    <row r="89" spans="1:10">
      <c r="A89" s="35"/>
      <c r="B89" s="35"/>
      <c r="C89" s="35"/>
      <c r="D89" s="45"/>
      <c r="E89" s="100"/>
      <c r="F89" s="35"/>
      <c r="G89" s="35"/>
      <c r="H89" s="35"/>
      <c r="I89" s="35"/>
      <c r="J89" s="35"/>
    </row>
    <row r="90" spans="1:10">
      <c r="A90" s="35"/>
      <c r="B90" s="35"/>
      <c r="C90" s="35"/>
      <c r="D90" s="45"/>
      <c r="E90" s="100"/>
      <c r="F90" s="35"/>
      <c r="G90" s="35"/>
      <c r="H90" s="35"/>
      <c r="I90" s="35"/>
      <c r="J90" s="35"/>
    </row>
    <row r="91" spans="1:10">
      <c r="A91" s="35"/>
      <c r="B91" s="35"/>
      <c r="C91" s="35"/>
      <c r="D91" s="45"/>
      <c r="E91" s="100"/>
      <c r="F91" s="35"/>
      <c r="G91" s="35"/>
      <c r="H91" s="35"/>
      <c r="I91" s="35"/>
      <c r="J91" s="35"/>
    </row>
    <row r="92" spans="1:10">
      <c r="A92" s="35"/>
      <c r="B92" s="35"/>
      <c r="C92" s="35"/>
      <c r="D92" s="45"/>
      <c r="E92" s="100"/>
      <c r="F92" s="35"/>
      <c r="G92" s="35"/>
      <c r="H92" s="35"/>
      <c r="I92" s="35"/>
      <c r="J92" s="35"/>
    </row>
    <row r="93" spans="1:10">
      <c r="A93" s="35"/>
      <c r="B93" s="35"/>
      <c r="C93" s="35"/>
      <c r="D93" s="45"/>
      <c r="E93" s="100"/>
      <c r="F93" s="35"/>
      <c r="G93" s="35"/>
      <c r="H93" s="35"/>
      <c r="I93" s="35"/>
      <c r="J93" s="35"/>
    </row>
    <row r="94" spans="1:10">
      <c r="A94" s="35"/>
      <c r="B94" s="35"/>
      <c r="C94" s="35"/>
      <c r="D94" s="45"/>
      <c r="E94" s="100"/>
      <c r="F94" s="35"/>
      <c r="G94" s="35"/>
      <c r="H94" s="35"/>
      <c r="I94" s="35"/>
      <c r="J94" s="35"/>
    </row>
  </sheetData>
  <sheetProtection password="CDD0" sheet="1" objects="1" scenarios="1" selectLockedCells="1"/>
  <mergeCells count="1">
    <mergeCell ref="A1:C1"/>
  </mergeCells>
  <pageMargins left="0.70866141732283472" right="0.70866141732283472" top="0.78740157480314965" bottom="0.78740157480314965" header="0.31496062992125984" footer="0.31496062992125984"/>
  <pageSetup paperSize="9" orientation="portrait" r:id="rId1"/>
  <headerFooter>
    <oddFooter>&amp;L&amp;D&amp;C&amp;P&amp;R&amp;A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0" r:id="rId4" name="Drop Down 10">
              <controlPr defaultSize="0" autoLine="0" autoPict="0">
                <anchor>
                  <from>
                    <xdr:col>2</xdr:col>
                    <xdr:colOff>47625</xdr:colOff>
                    <xdr:row>2</xdr:row>
                    <xdr:rowOff>66675</xdr:rowOff>
                  </from>
                  <to>
                    <xdr:col>2</xdr:col>
                    <xdr:colOff>1419225</xdr:colOff>
                    <xdr:row>2</xdr:row>
                    <xdr:rowOff>304800</xdr:rowOff>
                  </to>
                </anchor>
              </controlPr>
            </control>
          </mc:Choice>
        </mc:AlternateContent>
        <mc:AlternateContent xmlns:mc="http://schemas.openxmlformats.org/markup-compatibility/2006">
          <mc:Choice Requires="x14">
            <control shapeId="40971" r:id="rId5" name="Drop Down 11">
              <controlPr defaultSize="0" autoLine="0" autoPict="0">
                <anchor moveWithCells="1">
                  <from>
                    <xdr:col>2</xdr:col>
                    <xdr:colOff>57150</xdr:colOff>
                    <xdr:row>3</xdr:row>
                    <xdr:rowOff>457200</xdr:rowOff>
                  </from>
                  <to>
                    <xdr:col>2</xdr:col>
                    <xdr:colOff>1428750</xdr:colOff>
                    <xdr:row>3</xdr:row>
                    <xdr:rowOff>695325</xdr:rowOff>
                  </to>
                </anchor>
              </controlPr>
            </control>
          </mc:Choice>
        </mc:AlternateContent>
        <mc:AlternateContent xmlns:mc="http://schemas.openxmlformats.org/markup-compatibility/2006">
          <mc:Choice Requires="x14">
            <control shapeId="40972" r:id="rId6" name="Drop Down 12">
              <controlPr defaultSize="0" autoLine="0" autoPict="0">
                <anchor moveWithCells="1">
                  <from>
                    <xdr:col>2</xdr:col>
                    <xdr:colOff>57150</xdr:colOff>
                    <xdr:row>4</xdr:row>
                    <xdr:rowOff>47625</xdr:rowOff>
                  </from>
                  <to>
                    <xdr:col>2</xdr:col>
                    <xdr:colOff>1428750</xdr:colOff>
                    <xdr:row>4</xdr:row>
                    <xdr:rowOff>285750</xdr:rowOff>
                  </to>
                </anchor>
              </controlPr>
            </control>
          </mc:Choice>
        </mc:AlternateContent>
        <mc:AlternateContent xmlns:mc="http://schemas.openxmlformats.org/markup-compatibility/2006">
          <mc:Choice Requires="x14">
            <control shapeId="40975" r:id="rId7" name="Drop Down 15">
              <controlPr defaultSize="0" autoLine="0" autoPict="0">
                <anchor moveWithCells="1">
                  <from>
                    <xdr:col>2</xdr:col>
                    <xdr:colOff>57150</xdr:colOff>
                    <xdr:row>5</xdr:row>
                    <xdr:rowOff>76200</xdr:rowOff>
                  </from>
                  <to>
                    <xdr:col>2</xdr:col>
                    <xdr:colOff>1428750</xdr:colOff>
                    <xdr:row>5</xdr:row>
                    <xdr:rowOff>314325</xdr:rowOff>
                  </to>
                </anchor>
              </controlPr>
            </control>
          </mc:Choice>
        </mc:AlternateContent>
        <mc:AlternateContent xmlns:mc="http://schemas.openxmlformats.org/markup-compatibility/2006">
          <mc:Choice Requires="x14">
            <control shapeId="40977" r:id="rId8" name="Drop Down 17">
              <controlPr defaultSize="0" autoLine="0" autoPict="0">
                <anchor moveWithCells="1">
                  <from>
                    <xdr:col>2</xdr:col>
                    <xdr:colOff>57150</xdr:colOff>
                    <xdr:row>6</xdr:row>
                    <xdr:rowOff>85725</xdr:rowOff>
                  </from>
                  <to>
                    <xdr:col>2</xdr:col>
                    <xdr:colOff>1428750</xdr:colOff>
                    <xdr:row>6</xdr:row>
                    <xdr:rowOff>323850</xdr:rowOff>
                  </to>
                </anchor>
              </controlPr>
            </control>
          </mc:Choice>
        </mc:AlternateContent>
        <mc:AlternateContent xmlns:mc="http://schemas.openxmlformats.org/markup-compatibility/2006">
          <mc:Choice Requires="x14">
            <control shapeId="40978" r:id="rId9" name="Drop Down 18">
              <controlPr defaultSize="0" autoLine="0" autoPict="0">
                <anchor moveWithCells="1">
                  <from>
                    <xdr:col>2</xdr:col>
                    <xdr:colOff>66675</xdr:colOff>
                    <xdr:row>7</xdr:row>
                    <xdr:rowOff>180975</xdr:rowOff>
                  </from>
                  <to>
                    <xdr:col>2</xdr:col>
                    <xdr:colOff>1438275</xdr:colOff>
                    <xdr:row>7</xdr:row>
                    <xdr:rowOff>419100</xdr:rowOff>
                  </to>
                </anchor>
              </controlPr>
            </control>
          </mc:Choice>
        </mc:AlternateContent>
        <mc:AlternateContent xmlns:mc="http://schemas.openxmlformats.org/markup-compatibility/2006">
          <mc:Choice Requires="x14">
            <control shapeId="40979" r:id="rId10" name="Drop Down 19">
              <controlPr defaultSize="0" autoLine="0" autoPict="0">
                <anchor moveWithCells="1">
                  <from>
                    <xdr:col>2</xdr:col>
                    <xdr:colOff>66675</xdr:colOff>
                    <xdr:row>8</xdr:row>
                    <xdr:rowOff>266700</xdr:rowOff>
                  </from>
                  <to>
                    <xdr:col>2</xdr:col>
                    <xdr:colOff>1438275</xdr:colOff>
                    <xdr:row>8</xdr:row>
                    <xdr:rowOff>504825</xdr:rowOff>
                  </to>
                </anchor>
              </controlPr>
            </control>
          </mc:Choice>
        </mc:AlternateContent>
        <mc:AlternateContent xmlns:mc="http://schemas.openxmlformats.org/markup-compatibility/2006">
          <mc:Choice Requires="x14">
            <control shapeId="40980" r:id="rId11" name="Drop Down 20">
              <controlPr defaultSize="0" autoLine="0" autoPict="0">
                <anchor moveWithCells="1">
                  <from>
                    <xdr:col>2</xdr:col>
                    <xdr:colOff>38100</xdr:colOff>
                    <xdr:row>9</xdr:row>
                    <xdr:rowOff>76200</xdr:rowOff>
                  </from>
                  <to>
                    <xdr:col>2</xdr:col>
                    <xdr:colOff>1409700</xdr:colOff>
                    <xdr:row>9</xdr:row>
                    <xdr:rowOff>314325</xdr:rowOff>
                  </to>
                </anchor>
              </controlPr>
            </control>
          </mc:Choice>
        </mc:AlternateContent>
        <mc:AlternateContent xmlns:mc="http://schemas.openxmlformats.org/markup-compatibility/2006">
          <mc:Choice Requires="x14">
            <control shapeId="40981" r:id="rId12" name="Drop Down 21">
              <controlPr defaultSize="0" autoLine="0" autoPict="0">
                <anchor moveWithCells="1">
                  <from>
                    <xdr:col>2</xdr:col>
                    <xdr:colOff>47625</xdr:colOff>
                    <xdr:row>10</xdr:row>
                    <xdr:rowOff>800100</xdr:rowOff>
                  </from>
                  <to>
                    <xdr:col>2</xdr:col>
                    <xdr:colOff>1419225</xdr:colOff>
                    <xdr:row>10</xdr:row>
                    <xdr:rowOff>1038225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B23"/>
  <sheetViews>
    <sheetView view="pageLayout" zoomScaleNormal="100" workbookViewId="0">
      <selection activeCell="A21" sqref="A21"/>
    </sheetView>
  </sheetViews>
  <sheetFormatPr baseColWidth="10" defaultColWidth="11" defaultRowHeight="16.5"/>
  <cols>
    <col min="1" max="1" width="78.375" style="1" customWidth="1"/>
    <col min="2" max="2" width="15.75" style="1" customWidth="1"/>
    <col min="3" max="16384" width="11" style="1"/>
  </cols>
  <sheetData>
    <row r="1" spans="1:2" ht="83.25" customHeight="1">
      <c r="A1" s="157" t="s">
        <v>17</v>
      </c>
    </row>
    <row r="2" spans="1:2">
      <c r="B2" s="277"/>
    </row>
    <row r="3" spans="1:2">
      <c r="A3" s="5" t="s">
        <v>18</v>
      </c>
    </row>
    <row r="4" spans="1:2" ht="33.75">
      <c r="A4" s="6" t="s">
        <v>19</v>
      </c>
    </row>
    <row r="5" spans="1:2">
      <c r="A5" s="7"/>
    </row>
    <row r="6" spans="1:2" ht="33.75" customHeight="1">
      <c r="A6" s="517" t="s">
        <v>695</v>
      </c>
    </row>
    <row r="7" spans="1:2" ht="147" customHeight="1">
      <c r="A7" s="347" t="s">
        <v>696</v>
      </c>
    </row>
    <row r="8" spans="1:2">
      <c r="A8" s="8"/>
    </row>
    <row r="9" spans="1:2" ht="42" customHeight="1">
      <c r="A9" s="6" t="s">
        <v>20</v>
      </c>
    </row>
    <row r="11" spans="1:2" ht="51.75" customHeight="1">
      <c r="A11" s="166" t="s">
        <v>627</v>
      </c>
    </row>
    <row r="16" spans="1:2" ht="18.75">
      <c r="A16" s="9" t="s">
        <v>55</v>
      </c>
    </row>
    <row r="17" spans="1:2">
      <c r="A17" s="278"/>
    </row>
    <row r="18" spans="1:2">
      <c r="A18" s="278"/>
    </row>
    <row r="19" spans="1:2" ht="18.75" customHeight="1">
      <c r="A19" s="1" t="s">
        <v>21</v>
      </c>
      <c r="B19" s="1" t="s">
        <v>16</v>
      </c>
    </row>
    <row r="20" spans="1:2" hidden="1"/>
    <row r="21" spans="1:2" ht="35.25" customHeight="1">
      <c r="A21" s="276"/>
      <c r="B21" s="276"/>
    </row>
    <row r="22" spans="1:2" ht="45.75" customHeight="1">
      <c r="A22" s="1" t="s">
        <v>628</v>
      </c>
    </row>
    <row r="23" spans="1:2" ht="45.75" customHeight="1">
      <c r="A23" s="276"/>
      <c r="B23" s="276"/>
    </row>
  </sheetData>
  <sheetProtection password="CDD0" sheet="1" objects="1" scenarios="1" selectLockedCells="1"/>
  <pageMargins left="0.70866141732283472" right="0.70866141732283472" top="0.78740157480314965" bottom="0.78740157480314965" header="0.31496062992125984" footer="0.31496062992125984"/>
  <pageSetup paperSize="9" scale="83" orientation="portrait" r:id="rId1"/>
  <headerFooter>
    <oddFooter>&amp;L&amp;D&amp;C&amp;P&amp;R&amp;A</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J44"/>
  <sheetViews>
    <sheetView topLeftCell="A2" workbookViewId="0">
      <selection activeCell="J28" sqref="J28"/>
    </sheetView>
  </sheetViews>
  <sheetFormatPr baseColWidth="10" defaultRowHeight="16.5"/>
  <cols>
    <col min="1" max="1" width="11" style="17"/>
    <col min="2" max="2" width="44.375" customWidth="1"/>
    <col min="6" max="6" width="13.5" customWidth="1"/>
    <col min="7" max="7" width="21.375" customWidth="1"/>
  </cols>
  <sheetData>
    <row r="1" spans="1:7" ht="21.75" customHeight="1">
      <c r="A1" s="689" t="s">
        <v>110</v>
      </c>
      <c r="B1" s="689"/>
    </row>
    <row r="2" spans="1:7" s="33" customFormat="1" ht="18" customHeight="1">
      <c r="A2" s="39"/>
      <c r="B2" s="142" t="s">
        <v>48</v>
      </c>
      <c r="D2" s="142" t="s">
        <v>12</v>
      </c>
      <c r="G2" s="145" t="s">
        <v>73</v>
      </c>
    </row>
    <row r="3" spans="1:7">
      <c r="A3" s="17" t="s">
        <v>111</v>
      </c>
      <c r="B3" s="18" t="s">
        <v>89</v>
      </c>
      <c r="D3" s="18" t="s">
        <v>89</v>
      </c>
      <c r="G3" s="18" t="s">
        <v>89</v>
      </c>
    </row>
    <row r="4" spans="1:7">
      <c r="A4" s="17" t="s">
        <v>112</v>
      </c>
      <c r="B4" s="18" t="s">
        <v>49</v>
      </c>
      <c r="D4" s="18" t="s">
        <v>525</v>
      </c>
      <c r="G4" t="s">
        <v>685</v>
      </c>
    </row>
    <row r="5" spans="1:7">
      <c r="A5" s="17" t="s">
        <v>113</v>
      </c>
      <c r="B5" s="18" t="s">
        <v>50</v>
      </c>
      <c r="D5" s="18" t="s">
        <v>526</v>
      </c>
      <c r="G5" t="s">
        <v>686</v>
      </c>
    </row>
    <row r="6" spans="1:7">
      <c r="A6" s="17" t="s">
        <v>114</v>
      </c>
      <c r="B6" s="18" t="s">
        <v>51</v>
      </c>
      <c r="G6" t="s">
        <v>687</v>
      </c>
    </row>
    <row r="7" spans="1:7">
      <c r="A7" s="17" t="s">
        <v>115</v>
      </c>
      <c r="B7" s="18" t="s">
        <v>52</v>
      </c>
      <c r="G7" t="s">
        <v>688</v>
      </c>
    </row>
    <row r="8" spans="1:7">
      <c r="A8" s="17" t="s">
        <v>116</v>
      </c>
      <c r="B8" s="19" t="s">
        <v>74</v>
      </c>
      <c r="F8" s="16"/>
      <c r="G8" t="s">
        <v>689</v>
      </c>
    </row>
    <row r="9" spans="1:7">
      <c r="A9" s="17" t="s">
        <v>536</v>
      </c>
      <c r="B9" s="19" t="s">
        <v>535</v>
      </c>
      <c r="F9" s="21"/>
      <c r="G9" t="s">
        <v>690</v>
      </c>
    </row>
    <row r="10" spans="1:7">
      <c r="B10" s="19"/>
      <c r="F10" s="38"/>
      <c r="G10" t="s">
        <v>691</v>
      </c>
    </row>
    <row r="11" spans="1:7">
      <c r="F11" s="38"/>
    </row>
    <row r="12" spans="1:7">
      <c r="F12" s="38"/>
    </row>
    <row r="13" spans="1:7">
      <c r="B13" s="144" t="s">
        <v>117</v>
      </c>
      <c r="G13" s="146" t="s">
        <v>610</v>
      </c>
    </row>
    <row r="14" spans="1:7">
      <c r="A14" s="17" t="s">
        <v>118</v>
      </c>
      <c r="B14" s="18" t="s">
        <v>89</v>
      </c>
      <c r="G14" s="18" t="s">
        <v>89</v>
      </c>
    </row>
    <row r="15" spans="1:7" ht="17.25" thickBot="1">
      <c r="A15" s="17" t="s">
        <v>119</v>
      </c>
      <c r="B15" t="s">
        <v>61</v>
      </c>
      <c r="G15" s="4" t="s">
        <v>570</v>
      </c>
    </row>
    <row r="16" spans="1:7" ht="17.25" thickBot="1">
      <c r="A16" s="17" t="s">
        <v>120</v>
      </c>
      <c r="B16" t="s">
        <v>62</v>
      </c>
      <c r="G16" s="4" t="s">
        <v>571</v>
      </c>
    </row>
    <row r="17" spans="1:10" ht="17.25" thickBot="1">
      <c r="C17" s="2"/>
      <c r="D17" s="2"/>
      <c r="E17" s="2"/>
      <c r="G17" s="4" t="s">
        <v>572</v>
      </c>
    </row>
    <row r="18" spans="1:10">
      <c r="B18" s="147" t="s">
        <v>96</v>
      </c>
      <c r="C18" s="10"/>
      <c r="D18" s="10"/>
      <c r="E18" s="10"/>
    </row>
    <row r="19" spans="1:10">
      <c r="A19" s="17" t="s">
        <v>515</v>
      </c>
      <c r="B19" s="18" t="s">
        <v>89</v>
      </c>
      <c r="C19" s="10"/>
      <c r="D19" s="10"/>
      <c r="E19" s="10"/>
    </row>
    <row r="20" spans="1:10">
      <c r="A20" s="17" t="s">
        <v>97</v>
      </c>
      <c r="B20" s="10" t="s">
        <v>694</v>
      </c>
      <c r="C20" s="10"/>
      <c r="D20" s="10"/>
      <c r="E20" s="10"/>
      <c r="G20" s="143" t="s">
        <v>612</v>
      </c>
      <c r="J20" s="146" t="s">
        <v>614</v>
      </c>
    </row>
    <row r="21" spans="1:10">
      <c r="A21" s="17" t="s">
        <v>98</v>
      </c>
      <c r="B21" s="10" t="s">
        <v>693</v>
      </c>
      <c r="C21" s="10"/>
      <c r="D21" s="10"/>
      <c r="E21" s="10"/>
      <c r="G21" s="18" t="s">
        <v>89</v>
      </c>
      <c r="J21" s="18" t="s">
        <v>89</v>
      </c>
    </row>
    <row r="22" spans="1:10">
      <c r="A22" s="17" t="s">
        <v>99</v>
      </c>
      <c r="B22" s="10" t="s">
        <v>692</v>
      </c>
      <c r="C22" s="2"/>
      <c r="D22" s="2"/>
      <c r="E22" s="2"/>
      <c r="G22" t="s">
        <v>531</v>
      </c>
      <c r="J22" t="s">
        <v>532</v>
      </c>
    </row>
    <row r="23" spans="1:10">
      <c r="A23" s="17" t="s">
        <v>100</v>
      </c>
      <c r="B23" s="526" t="s">
        <v>705</v>
      </c>
      <c r="G23" t="s">
        <v>618</v>
      </c>
      <c r="J23" t="s">
        <v>684</v>
      </c>
    </row>
    <row r="24" spans="1:10">
      <c r="G24" t="s">
        <v>613</v>
      </c>
      <c r="J24" t="s">
        <v>617</v>
      </c>
    </row>
    <row r="25" spans="1:10">
      <c r="B25" s="148" t="s">
        <v>101</v>
      </c>
      <c r="J25" t="s">
        <v>616</v>
      </c>
    </row>
    <row r="26" spans="1:10">
      <c r="B26" s="141" t="s">
        <v>89</v>
      </c>
      <c r="J26" t="s">
        <v>615</v>
      </c>
    </row>
    <row r="27" spans="1:10">
      <c r="A27" s="17" t="s">
        <v>103</v>
      </c>
      <c r="B27" s="20" t="s">
        <v>72</v>
      </c>
      <c r="J27" t="s">
        <v>706</v>
      </c>
    </row>
    <row r="28" spans="1:10">
      <c r="A28" s="17" t="s">
        <v>104</v>
      </c>
      <c r="B28" s="20" t="s">
        <v>71</v>
      </c>
    </row>
    <row r="30" spans="1:10">
      <c r="B30" s="146" t="s">
        <v>102</v>
      </c>
    </row>
    <row r="31" spans="1:10">
      <c r="A31" s="17" t="s">
        <v>106</v>
      </c>
      <c r="B31" s="18" t="s">
        <v>91</v>
      </c>
    </row>
    <row r="32" spans="1:10">
      <c r="A32" s="17" t="s">
        <v>107</v>
      </c>
      <c r="B32" s="18" t="s">
        <v>94</v>
      </c>
    </row>
    <row r="33" spans="1:5">
      <c r="A33" s="17" t="s">
        <v>108</v>
      </c>
      <c r="B33" s="18" t="s">
        <v>93</v>
      </c>
    </row>
    <row r="34" spans="1:5">
      <c r="A34" s="17" t="s">
        <v>109</v>
      </c>
      <c r="B34" s="18" t="s">
        <v>95</v>
      </c>
    </row>
    <row r="35" spans="1:5">
      <c r="A35" s="17" t="s">
        <v>105</v>
      </c>
      <c r="B35" s="18" t="s">
        <v>92</v>
      </c>
    </row>
    <row r="37" spans="1:5" ht="27.75" customHeight="1">
      <c r="A37" s="178"/>
      <c r="B37" s="179"/>
      <c r="C37" s="180"/>
      <c r="D37" s="180"/>
      <c r="E37" s="180"/>
    </row>
    <row r="38" spans="1:5" ht="42" customHeight="1">
      <c r="A38" s="181"/>
      <c r="B38" s="182"/>
      <c r="C38" s="180"/>
      <c r="D38" s="180"/>
      <c r="E38" s="180"/>
    </row>
    <row r="39" spans="1:5" ht="40.5" customHeight="1">
      <c r="A39" s="181"/>
      <c r="B39" s="179"/>
      <c r="C39" s="180"/>
      <c r="D39" s="180"/>
      <c r="E39" s="180"/>
    </row>
    <row r="40" spans="1:5" ht="27" customHeight="1">
      <c r="A40" s="181"/>
      <c r="B40" s="179"/>
      <c r="C40" s="180"/>
      <c r="D40" s="180"/>
      <c r="E40" s="180"/>
    </row>
    <row r="41" spans="1:5" ht="18.75" customHeight="1">
      <c r="A41" s="181"/>
      <c r="B41" s="179"/>
      <c r="C41" s="180"/>
      <c r="D41" s="180"/>
      <c r="E41" s="180"/>
    </row>
    <row r="42" spans="1:5" ht="18.75" customHeight="1">
      <c r="A42" s="181"/>
      <c r="B42" s="179"/>
      <c r="C42" s="180"/>
      <c r="D42" s="180"/>
      <c r="E42" s="180"/>
    </row>
    <row r="43" spans="1:5">
      <c r="A43" s="181"/>
      <c r="B43" s="179"/>
      <c r="C43" s="180"/>
      <c r="D43" s="180"/>
      <c r="E43" s="180"/>
    </row>
    <row r="44" spans="1:5">
      <c r="A44" s="178"/>
      <c r="B44" s="180"/>
      <c r="C44" s="180"/>
      <c r="D44" s="180"/>
      <c r="E44" s="180"/>
    </row>
  </sheetData>
  <sheetProtection algorithmName="SHA-512" hashValue="Y/mrUkl8gC3leJ6dStrBt0vzfvW/Ntbszb39fYd8hGzLOe3iz7lYp+EMhTRreHPHEwCPKw6dWe39IoSSbNMfDQ==" saltValue="GxPw3uMwLFJVy14/7EEgGg==" spinCount="100000" sheet="1" selectLockedCells="1"/>
  <mergeCells count="1">
    <mergeCell ref="A1:B1"/>
  </mergeCell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K133"/>
  <sheetViews>
    <sheetView view="pageBreakPreview" zoomScaleNormal="100" zoomScaleSheetLayoutView="100" workbookViewId="0">
      <selection activeCell="B3" sqref="B3:C3"/>
    </sheetView>
  </sheetViews>
  <sheetFormatPr baseColWidth="10" defaultColWidth="11" defaultRowHeight="16.5"/>
  <cols>
    <col min="1" max="1" width="60.5" style="35" customWidth="1"/>
    <col min="2" max="2" width="31.875" style="35" customWidth="1"/>
    <col min="3" max="3" width="20.5" style="35" customWidth="1"/>
    <col min="4" max="4" width="41.375" style="35" customWidth="1"/>
    <col min="5" max="6" width="22.125" style="35" customWidth="1"/>
    <col min="7" max="7" width="36.125" style="35" customWidth="1"/>
    <col min="8" max="8" width="36.625" style="35" customWidth="1"/>
    <col min="9" max="16384" width="11" style="35"/>
  </cols>
  <sheetData>
    <row r="1" spans="1:11" ht="73.5" customHeight="1" thickBot="1">
      <c r="A1" s="113" t="s">
        <v>59</v>
      </c>
      <c r="B1" s="113"/>
      <c r="C1" s="113"/>
    </row>
    <row r="2" spans="1:11" ht="18.75">
      <c r="A2" s="530" t="s">
        <v>79</v>
      </c>
      <c r="B2" s="530"/>
      <c r="C2" s="3"/>
    </row>
    <row r="3" spans="1:11" ht="51.75" customHeight="1" thickBot="1">
      <c r="A3" s="12" t="s">
        <v>22</v>
      </c>
      <c r="B3" s="532"/>
      <c r="C3" s="532"/>
      <c r="G3" s="74"/>
      <c r="H3" s="74"/>
    </row>
    <row r="4" spans="1:11" ht="19.5" thickBot="1">
      <c r="A4" s="11" t="s">
        <v>523</v>
      </c>
      <c r="B4" s="532"/>
      <c r="C4" s="532"/>
      <c r="H4" s="74"/>
    </row>
    <row r="5" spans="1:11">
      <c r="D5" s="75"/>
      <c r="G5" s="74"/>
      <c r="H5" s="74"/>
    </row>
    <row r="6" spans="1:11" ht="24" customHeight="1">
      <c r="D6" s="75"/>
      <c r="E6" s="168"/>
      <c r="G6" s="74"/>
      <c r="H6" s="74"/>
    </row>
    <row r="7" spans="1:11" ht="33" customHeight="1">
      <c r="A7" s="15" t="s">
        <v>73</v>
      </c>
      <c r="B7" s="536" t="str">
        <f>INDEX(Liste!G3:G9,K7)</f>
        <v>Bitte auswählen</v>
      </c>
      <c r="C7" s="536">
        <v>1</v>
      </c>
      <c r="E7" s="169" t="str">
        <f>B7</f>
        <v>Bitte auswählen</v>
      </c>
      <c r="F7" s="76"/>
      <c r="G7" s="74"/>
      <c r="K7" s="238">
        <v>1</v>
      </c>
    </row>
    <row r="8" spans="1:11" ht="17.25" thickBot="1">
      <c r="B8" s="163"/>
      <c r="C8" s="164"/>
      <c r="D8" s="171"/>
      <c r="E8" s="170"/>
      <c r="H8" s="64"/>
      <c r="K8" s="34"/>
    </row>
    <row r="9" spans="1:11" ht="24" customHeight="1" thickBot="1">
      <c r="A9" s="48" t="s">
        <v>606</v>
      </c>
      <c r="B9" s="536" t="str">
        <f>INDEX(Liste!B26:B28,K9)</f>
        <v>Bitte auswählen</v>
      </c>
      <c r="C9" s="536">
        <v>1</v>
      </c>
      <c r="E9" s="169" t="str">
        <f>B9</f>
        <v>Bitte auswählen</v>
      </c>
      <c r="F9" s="74"/>
      <c r="I9" s="64"/>
      <c r="K9" s="238">
        <v>1</v>
      </c>
    </row>
    <row r="10" spans="1:11" ht="24" customHeight="1" thickBot="1">
      <c r="A10" s="48" t="s">
        <v>607</v>
      </c>
      <c r="B10" s="536" t="str">
        <f>INDEX(Liste!G21:G24,K10)</f>
        <v>Bitte auswählen</v>
      </c>
      <c r="C10" s="536">
        <v>1</v>
      </c>
      <c r="E10" s="169" t="str">
        <f>B10</f>
        <v>Bitte auswählen</v>
      </c>
      <c r="H10" s="64"/>
      <c r="K10" s="238">
        <v>1</v>
      </c>
    </row>
    <row r="11" spans="1:11" ht="25.5" customHeight="1" thickBot="1">
      <c r="A11" s="48" t="s">
        <v>608</v>
      </c>
      <c r="B11" s="536" t="str">
        <f>INDEX(Liste!J21:J27,K11)</f>
        <v>Bitte auswählen</v>
      </c>
      <c r="C11" s="536">
        <v>1</v>
      </c>
      <c r="E11" s="169" t="str">
        <f>B11</f>
        <v>Bitte auswählen</v>
      </c>
      <c r="K11" s="238">
        <v>1</v>
      </c>
    </row>
    <row r="12" spans="1:11">
      <c r="D12" s="171"/>
      <c r="E12" s="171"/>
      <c r="F12" s="20"/>
    </row>
    <row r="13" spans="1:11" ht="19.5" thickBot="1">
      <c r="A13" s="15" t="s">
        <v>23</v>
      </c>
      <c r="B13" s="3"/>
      <c r="C13" s="77"/>
      <c r="D13" s="168"/>
      <c r="E13" s="168"/>
    </row>
    <row r="14" spans="1:11" ht="17.25" thickBot="1">
      <c r="A14" s="48" t="s">
        <v>53</v>
      </c>
      <c r="B14" s="533"/>
      <c r="C14" s="534"/>
      <c r="D14" s="73"/>
    </row>
    <row r="15" spans="1:11" ht="19.5" thickBot="1">
      <c r="A15" s="48" t="s">
        <v>54</v>
      </c>
      <c r="B15" s="533"/>
      <c r="C15" s="534"/>
      <c r="D15" s="3"/>
      <c r="E15" s="3"/>
      <c r="F15" s="3"/>
    </row>
    <row r="16" spans="1:11" ht="17.25" thickBot="1">
      <c r="A16" s="56"/>
    </row>
    <row r="18" spans="1:11" ht="38.25" customHeight="1" thickBot="1">
      <c r="A18" s="15" t="s">
        <v>39</v>
      </c>
      <c r="B18" s="535" t="s">
        <v>521</v>
      </c>
      <c r="C18" s="535"/>
    </row>
    <row r="19" spans="1:11" ht="17.25" thickBot="1">
      <c r="A19" s="48" t="s">
        <v>4</v>
      </c>
      <c r="B19" s="531"/>
      <c r="C19" s="531"/>
    </row>
    <row r="20" spans="1:11" ht="19.5" thickBot="1">
      <c r="A20" s="48" t="s">
        <v>5</v>
      </c>
      <c r="B20" s="531"/>
      <c r="C20" s="531" t="s">
        <v>0</v>
      </c>
      <c r="D20" s="3"/>
      <c r="E20" s="3"/>
      <c r="F20" s="3"/>
    </row>
    <row r="21" spans="1:11" ht="17.25" thickBot="1">
      <c r="A21" s="48" t="s">
        <v>6</v>
      </c>
      <c r="B21" s="531"/>
      <c r="C21" s="531" t="s">
        <v>0</v>
      </c>
    </row>
    <row r="22" spans="1:11" ht="17.25" thickBot="1">
      <c r="A22" s="48" t="s">
        <v>25</v>
      </c>
      <c r="B22" s="531"/>
      <c r="C22" s="531" t="s">
        <v>0</v>
      </c>
    </row>
    <row r="23" spans="1:11" ht="17.25" thickBot="1">
      <c r="A23" s="48" t="s">
        <v>26</v>
      </c>
      <c r="B23" s="531"/>
      <c r="C23" s="531" t="s">
        <v>0</v>
      </c>
    </row>
    <row r="24" spans="1:11">
      <c r="A24" s="20"/>
      <c r="B24" s="108"/>
      <c r="C24" s="108"/>
    </row>
    <row r="25" spans="1:11" ht="19.5" thickBot="1">
      <c r="A25" s="15" t="s">
        <v>560</v>
      </c>
      <c r="B25" s="149"/>
      <c r="C25" s="37"/>
    </row>
    <row r="26" spans="1:11" ht="40.5" customHeight="1" thickBot="1">
      <c r="A26" s="48" t="s">
        <v>561</v>
      </c>
      <c r="B26" s="133" t="str">
        <f>INDEX(Liste!$B$14:$B$16,K26)</f>
        <v>Bitte auswählen</v>
      </c>
      <c r="D26" s="167" t="str">
        <f>B26</f>
        <v>Bitte auswählen</v>
      </c>
      <c r="E26" s="34"/>
      <c r="F26" s="34"/>
      <c r="K26" s="94">
        <v>1</v>
      </c>
    </row>
    <row r="27" spans="1:11" ht="57" customHeight="1" thickBot="1">
      <c r="A27" s="48" t="s">
        <v>563</v>
      </c>
      <c r="B27" s="537"/>
      <c r="C27" s="537"/>
      <c r="D27" s="47"/>
    </row>
    <row r="28" spans="1:11" ht="46.5" customHeight="1" thickBot="1">
      <c r="A28" s="48" t="s">
        <v>562</v>
      </c>
      <c r="B28" s="538"/>
      <c r="C28" s="538"/>
      <c r="D28" s="47"/>
    </row>
    <row r="29" spans="1:11">
      <c r="A29" s="20"/>
      <c r="B29" s="20"/>
      <c r="C29" s="20"/>
      <c r="D29" s="47"/>
    </row>
    <row r="30" spans="1:11">
      <c r="A30" s="78" t="s">
        <v>514</v>
      </c>
      <c r="D30" s="47"/>
    </row>
    <row r="31" spans="1:11" ht="409.5" customHeight="1">
      <c r="A31" s="531"/>
      <c r="B31" s="531"/>
      <c r="C31" s="531"/>
      <c r="D31" s="165" t="str">
        <f>2000 - LEN(A31) &amp; " verbleibend."</f>
        <v>2000 verbleibend.</v>
      </c>
    </row>
    <row r="32" spans="1:11" ht="13.5" customHeight="1">
      <c r="D32" s="47"/>
    </row>
    <row r="33" spans="1:6">
      <c r="A33" s="78" t="s">
        <v>80</v>
      </c>
      <c r="D33" s="47"/>
    </row>
    <row r="34" spans="1:6" ht="333" customHeight="1">
      <c r="A34" s="531"/>
      <c r="B34" s="531"/>
      <c r="C34" s="531"/>
      <c r="D34" s="165" t="str">
        <f>2000 - LEN(A34) &amp; " verbleibend."</f>
        <v>2000 verbleibend.</v>
      </c>
      <c r="E34" s="20"/>
      <c r="F34" s="20"/>
    </row>
    <row r="35" spans="1:6" ht="31.5" customHeight="1">
      <c r="A35" s="132" t="s">
        <v>81</v>
      </c>
      <c r="B35" s="79"/>
      <c r="D35" s="47"/>
    </row>
    <row r="36" spans="1:6" ht="409.5" customHeight="1">
      <c r="A36" s="531"/>
      <c r="B36" s="531"/>
      <c r="C36" s="531"/>
      <c r="D36" s="165" t="str">
        <f>3000 - LEN(A36) &amp; " verbleibend."</f>
        <v>3000 verbleibend.</v>
      </c>
    </row>
    <row r="37" spans="1:6">
      <c r="A37" s="72"/>
      <c r="B37" s="72"/>
      <c r="D37" s="47"/>
    </row>
    <row r="38" spans="1:6" ht="21" customHeight="1">
      <c r="A38" s="132" t="s">
        <v>82</v>
      </c>
      <c r="B38" s="79"/>
      <c r="D38" s="47"/>
    </row>
    <row r="39" spans="1:6" ht="409.5" customHeight="1">
      <c r="A39" s="531"/>
      <c r="B39" s="531"/>
      <c r="C39" s="531"/>
      <c r="D39" s="165" t="str">
        <f>3000 - LEN(A39) &amp; " verbleibend."</f>
        <v>3000 verbleibend.</v>
      </c>
    </row>
    <row r="40" spans="1:6" ht="18.75" customHeight="1">
      <c r="A40" s="542" t="s">
        <v>121</v>
      </c>
      <c r="B40" s="542"/>
      <c r="C40" s="542"/>
      <c r="D40" s="47"/>
    </row>
    <row r="41" spans="1:6">
      <c r="A41" s="542"/>
      <c r="B41" s="542"/>
      <c r="C41" s="542"/>
      <c r="D41" s="47"/>
    </row>
    <row r="42" spans="1:6" ht="409.5" customHeight="1">
      <c r="A42" s="531"/>
      <c r="B42" s="531"/>
      <c r="C42" s="531"/>
      <c r="D42" s="165" t="str">
        <f>2000 - LEN(A42) &amp; " verbleibend."</f>
        <v>2000 verbleibend.</v>
      </c>
    </row>
    <row r="43" spans="1:6" ht="9.75" customHeight="1">
      <c r="A43" s="3"/>
      <c r="B43" s="3"/>
      <c r="C43" s="3"/>
      <c r="D43" s="47"/>
    </row>
    <row r="44" spans="1:6" ht="7.5" customHeight="1">
      <c r="A44" s="544" t="s">
        <v>581</v>
      </c>
      <c r="B44" s="544"/>
      <c r="C44" s="544"/>
      <c r="D44" s="47"/>
    </row>
    <row r="45" spans="1:6">
      <c r="A45" s="545"/>
      <c r="B45" s="545"/>
      <c r="C45" s="545"/>
      <c r="D45" s="47"/>
    </row>
    <row r="46" spans="1:6" ht="275.25" customHeight="1">
      <c r="A46" s="531"/>
      <c r="B46" s="531"/>
      <c r="C46" s="531"/>
      <c r="D46" s="165" t="str">
        <f>1000 - LEN(A46) &amp; " verbleibend."</f>
        <v>1000 verbleibend.</v>
      </c>
    </row>
    <row r="47" spans="1:6" ht="11.25" customHeight="1">
      <c r="A47" s="3"/>
      <c r="B47" s="3"/>
      <c r="C47" s="3"/>
      <c r="D47" s="47"/>
    </row>
    <row r="48" spans="1:6" ht="22.5" customHeight="1" thickBot="1">
      <c r="A48" s="542" t="s">
        <v>564</v>
      </c>
      <c r="B48" s="542"/>
      <c r="C48" s="542"/>
      <c r="D48" s="47"/>
    </row>
    <row r="49" spans="1:6" ht="33" customHeight="1" thickBot="1">
      <c r="A49" s="42" t="s">
        <v>566</v>
      </c>
      <c r="B49" s="133" t="str">
        <f>INDEX(Liste!$B$14:$B$16,C49)</f>
        <v>Bitte auswählen</v>
      </c>
      <c r="C49" s="94">
        <v>1</v>
      </c>
      <c r="D49" s="172" t="str">
        <f>B49</f>
        <v>Bitte auswählen</v>
      </c>
    </row>
    <row r="50" spans="1:6" ht="51.75" customHeight="1" thickBot="1">
      <c r="A50" s="42" t="s">
        <v>567</v>
      </c>
      <c r="B50" s="133" t="str">
        <f>INDEX(Liste!$B$14:$B$16,C50)</f>
        <v>Bitte auswählen</v>
      </c>
      <c r="C50" s="94">
        <v>1</v>
      </c>
      <c r="D50" s="172" t="str">
        <f>B50</f>
        <v>Bitte auswählen</v>
      </c>
    </row>
    <row r="51" spans="1:6" ht="40.5" customHeight="1" thickBot="1">
      <c r="A51" s="42" t="s">
        <v>565</v>
      </c>
      <c r="B51" s="524" t="str">
        <f>INDEX(Liste!$B$14:$B$16,C51)</f>
        <v>Bitte auswählen</v>
      </c>
      <c r="C51" s="94">
        <v>1</v>
      </c>
      <c r="D51" s="172" t="str">
        <f>B51</f>
        <v>Bitte auswählen</v>
      </c>
    </row>
    <row r="52" spans="1:6" ht="30" customHeight="1" thickBot="1">
      <c r="A52" s="42" t="s">
        <v>605</v>
      </c>
      <c r="C52" s="80"/>
      <c r="D52" s="47"/>
    </row>
    <row r="53" spans="1:6" ht="270.75" customHeight="1">
      <c r="A53" s="531"/>
      <c r="B53" s="531"/>
      <c r="C53" s="531"/>
      <c r="D53" s="47"/>
    </row>
    <row r="54" spans="1:6">
      <c r="A54" s="80"/>
      <c r="B54" s="80"/>
      <c r="C54" s="80"/>
      <c r="D54" s="47"/>
    </row>
    <row r="55" spans="1:6" ht="19.5" thickBot="1">
      <c r="A55" s="15" t="s">
        <v>24</v>
      </c>
      <c r="B55" s="152"/>
      <c r="C55" s="151"/>
      <c r="D55" s="173"/>
      <c r="E55" s="3"/>
      <c r="F55" s="3"/>
    </row>
    <row r="56" spans="1:6" ht="52.5" customHeight="1" thickBot="1">
      <c r="A56" s="48" t="s">
        <v>47</v>
      </c>
      <c r="B56" s="150"/>
      <c r="C56" s="153">
        <v>0</v>
      </c>
      <c r="D56" s="47"/>
    </row>
    <row r="57" spans="1:6" s="81" customFormat="1" ht="37.5" customHeight="1" thickBot="1">
      <c r="A57" s="48" t="s">
        <v>701</v>
      </c>
      <c r="B57" s="134"/>
      <c r="C57" s="153">
        <v>0</v>
      </c>
      <c r="D57" s="174"/>
    </row>
    <row r="58" spans="1:6" s="81" customFormat="1" ht="33" customHeight="1" thickBot="1">
      <c r="A58" s="48" t="s">
        <v>699</v>
      </c>
      <c r="B58" s="135" t="s">
        <v>38</v>
      </c>
      <c r="C58" s="153">
        <v>0</v>
      </c>
      <c r="D58" s="174"/>
    </row>
    <row r="59" spans="1:6" s="81" customFormat="1" ht="24.95" customHeight="1" thickBot="1">
      <c r="A59" s="48"/>
      <c r="B59" s="135" t="s">
        <v>40</v>
      </c>
      <c r="C59" s="153">
        <v>0</v>
      </c>
      <c r="D59" s="174"/>
    </row>
    <row r="60" spans="1:6" s="81" customFormat="1" ht="24.95" customHeight="1" thickBot="1">
      <c r="A60" s="48" t="s">
        <v>700</v>
      </c>
      <c r="B60" s="135" t="s">
        <v>38</v>
      </c>
      <c r="C60" s="153">
        <v>0</v>
      </c>
      <c r="D60" s="174"/>
    </row>
    <row r="61" spans="1:6" s="81" customFormat="1" ht="24.95" customHeight="1" thickBot="1">
      <c r="A61" s="48"/>
      <c r="B61" s="135" t="s">
        <v>40</v>
      </c>
      <c r="C61" s="153">
        <v>0</v>
      </c>
      <c r="D61" s="174"/>
    </row>
    <row r="62" spans="1:6" ht="24.95" customHeight="1" thickBot="1">
      <c r="A62" s="48" t="s">
        <v>70</v>
      </c>
      <c r="B62" s="134"/>
      <c r="C62" s="153">
        <v>0</v>
      </c>
      <c r="D62" s="47"/>
    </row>
    <row r="63" spans="1:6" ht="24.95" customHeight="1" thickBot="1">
      <c r="A63" s="48" t="s">
        <v>69</v>
      </c>
      <c r="B63" s="134"/>
      <c r="C63" s="153">
        <v>0</v>
      </c>
      <c r="D63" s="47"/>
    </row>
    <row r="64" spans="1:6" s="81" customFormat="1" ht="24.95" customHeight="1" thickBot="1">
      <c r="A64" s="48" t="s">
        <v>68</v>
      </c>
      <c r="B64" s="134"/>
      <c r="C64" s="153">
        <v>0</v>
      </c>
      <c r="D64" s="174"/>
    </row>
    <row r="65" spans="1:11" s="81" customFormat="1" ht="24.95" customHeight="1" thickBot="1">
      <c r="A65" s="48" t="s">
        <v>44</v>
      </c>
      <c r="B65" s="134"/>
      <c r="C65" s="153">
        <v>0</v>
      </c>
      <c r="D65" s="174"/>
    </row>
    <row r="66" spans="1:11" ht="24.95" customHeight="1" thickBot="1">
      <c r="A66" s="48" t="s">
        <v>41</v>
      </c>
      <c r="B66" s="134"/>
      <c r="C66" s="153">
        <v>0</v>
      </c>
      <c r="D66" s="47"/>
    </row>
    <row r="67" spans="1:11" s="81" customFormat="1" ht="24.95" customHeight="1" thickBot="1">
      <c r="A67" s="48" t="s">
        <v>67</v>
      </c>
      <c r="B67" s="134"/>
      <c r="C67" s="153">
        <v>0</v>
      </c>
      <c r="D67" s="174"/>
    </row>
    <row r="68" spans="1:11" s="81" customFormat="1" ht="17.25" thickBot="1">
      <c r="A68" s="48"/>
      <c r="B68" s="134"/>
      <c r="C68" s="153">
        <v>0</v>
      </c>
      <c r="D68" s="174"/>
    </row>
    <row r="69" spans="1:11" s="81" customFormat="1" ht="24.95" customHeight="1" thickBot="1">
      <c r="A69" s="48" t="s">
        <v>66</v>
      </c>
      <c r="B69" s="134"/>
      <c r="C69" s="153">
        <v>0</v>
      </c>
      <c r="D69" s="174"/>
    </row>
    <row r="70" spans="1:11" s="81" customFormat="1" ht="24.95" customHeight="1" thickBot="1">
      <c r="A70" s="48" t="s">
        <v>42</v>
      </c>
      <c r="B70" s="134"/>
      <c r="C70" s="153">
        <v>0</v>
      </c>
      <c r="D70" s="174"/>
    </row>
    <row r="71" spans="1:11" s="81" customFormat="1" ht="24.95" customHeight="1" thickBot="1">
      <c r="A71" s="48" t="s">
        <v>27</v>
      </c>
      <c r="B71" s="134"/>
      <c r="C71" s="153">
        <v>0</v>
      </c>
      <c r="D71" s="174"/>
    </row>
    <row r="72" spans="1:11" s="81" customFormat="1" ht="24.95" customHeight="1" thickBot="1">
      <c r="A72" s="48" t="s">
        <v>30</v>
      </c>
      <c r="B72" s="134"/>
      <c r="C72" s="153">
        <v>0</v>
      </c>
      <c r="D72" s="174"/>
    </row>
    <row r="73" spans="1:11" ht="24.95" customHeight="1" thickBot="1">
      <c r="A73" s="48" t="s">
        <v>43</v>
      </c>
      <c r="B73" s="134"/>
      <c r="C73" s="523">
        <v>0</v>
      </c>
      <c r="D73" s="47"/>
    </row>
    <row r="74" spans="1:11">
      <c r="A74" s="13"/>
      <c r="B74" s="14"/>
      <c r="C74" s="14"/>
      <c r="D74" s="47"/>
    </row>
    <row r="75" spans="1:11">
      <c r="D75" s="47"/>
    </row>
    <row r="76" spans="1:11" ht="18.75">
      <c r="A76" s="15" t="s">
        <v>86</v>
      </c>
      <c r="D76" s="173"/>
      <c r="E76" s="3"/>
      <c r="F76" s="3"/>
    </row>
    <row r="77" spans="1:11" ht="17.25" thickBot="1">
      <c r="D77" s="47"/>
    </row>
    <row r="78" spans="1:11" ht="91.5" customHeight="1" thickBot="1">
      <c r="A78" s="479" t="s">
        <v>609</v>
      </c>
      <c r="B78" s="184" t="str">
        <f>INDEX(Liste!$B$14:$B$16,K78)</f>
        <v>Bitte auswählen</v>
      </c>
      <c r="D78" s="172" t="str">
        <f>B78</f>
        <v>Bitte auswählen</v>
      </c>
      <c r="K78" s="94">
        <v>1</v>
      </c>
    </row>
    <row r="79" spans="1:11">
      <c r="A79" s="154"/>
      <c r="B79" s="86"/>
      <c r="C79" s="87"/>
      <c r="D79" s="47"/>
    </row>
    <row r="80" spans="1:11" ht="17.25" thickBot="1">
      <c r="A80" s="155" t="s">
        <v>83</v>
      </c>
      <c r="B80" s="156"/>
      <c r="C80" s="85"/>
      <c r="D80" s="47"/>
    </row>
    <row r="81" spans="1:11" ht="156.75" customHeight="1">
      <c r="A81" s="539"/>
      <c r="B81" s="539"/>
      <c r="C81" s="539"/>
      <c r="D81" s="165" t="str">
        <f>1000 - LEN(A81) &amp; " verbleibend."</f>
        <v>1000 verbleibend.</v>
      </c>
    </row>
    <row r="82" spans="1:11" ht="17.25" thickBot="1">
      <c r="D82" s="47"/>
    </row>
    <row r="83" spans="1:11">
      <c r="A83" s="519" t="s">
        <v>84</v>
      </c>
      <c r="B83" s="521"/>
      <c r="C83" s="82"/>
      <c r="D83" s="47"/>
    </row>
    <row r="84" spans="1:11" ht="72" customHeight="1" thickBot="1">
      <c r="A84" s="518" t="s">
        <v>673</v>
      </c>
      <c r="B84" s="520" t="str">
        <f>INDEX(Liste!$B$14:$B$16,K84)</f>
        <v>Bitte auswählen</v>
      </c>
      <c r="D84" s="172" t="str">
        <f>B84</f>
        <v>Bitte auswählen</v>
      </c>
      <c r="K84" s="94">
        <v>1</v>
      </c>
    </row>
    <row r="85" spans="1:11">
      <c r="A85" s="83"/>
      <c r="B85" s="86"/>
      <c r="C85" s="136"/>
      <c r="D85" s="47"/>
    </row>
    <row r="86" spans="1:11" ht="17.25" thickBot="1">
      <c r="A86" s="155" t="s">
        <v>83</v>
      </c>
      <c r="B86" s="85"/>
      <c r="C86" s="85"/>
      <c r="D86" s="47"/>
    </row>
    <row r="87" spans="1:11" ht="177" customHeight="1">
      <c r="A87" s="539"/>
      <c r="B87" s="539"/>
      <c r="C87" s="539"/>
      <c r="D87" s="47"/>
    </row>
    <row r="88" spans="1:11" ht="17.25" thickBot="1">
      <c r="D88" s="47"/>
    </row>
    <row r="89" spans="1:11" ht="56.25" customHeight="1" thickBot="1">
      <c r="A89" s="479" t="s">
        <v>85</v>
      </c>
      <c r="B89" s="522" t="str">
        <f>INDEX(Liste!$B$14:$B$16,K89)</f>
        <v>Bitte auswählen</v>
      </c>
      <c r="D89" s="172" t="str">
        <f>B89</f>
        <v>Bitte auswählen</v>
      </c>
      <c r="K89" s="94">
        <v>1</v>
      </c>
    </row>
    <row r="90" spans="1:11">
      <c r="A90" s="74"/>
      <c r="B90" s="86"/>
      <c r="C90" s="136"/>
      <c r="D90" s="47"/>
    </row>
    <row r="91" spans="1:11">
      <c r="A91" s="84"/>
      <c r="B91" s="86"/>
      <c r="C91" s="87"/>
      <c r="D91" s="47"/>
    </row>
    <row r="92" spans="1:11" ht="17.25" thickBot="1">
      <c r="A92" s="155" t="s">
        <v>83</v>
      </c>
      <c r="B92" s="156"/>
      <c r="C92" s="85"/>
      <c r="D92" s="47"/>
    </row>
    <row r="93" spans="1:11" ht="150.75" customHeight="1">
      <c r="A93" s="539"/>
      <c r="B93" s="539"/>
      <c r="C93" s="539"/>
      <c r="D93" s="165" t="str">
        <f>1000 - LEN(A93) &amp; " verbleibend."</f>
        <v>1000 verbleibend.</v>
      </c>
    </row>
    <row r="94" spans="1:11" ht="17.25" thickBot="1">
      <c r="A94" s="88"/>
      <c r="B94" s="88"/>
      <c r="C94" s="88"/>
      <c r="D94" s="175"/>
      <c r="E94" s="543"/>
      <c r="F94" s="543"/>
    </row>
    <row r="95" spans="1:11">
      <c r="A95" s="480" t="s">
        <v>87</v>
      </c>
      <c r="B95" s="540" t="str">
        <f>INDEX(Liste!$B$14:$B$16,K96)</f>
        <v>Bitte auswählen</v>
      </c>
      <c r="C95" s="88"/>
      <c r="D95" s="47"/>
    </row>
    <row r="96" spans="1:11" ht="90" customHeight="1" thickBot="1">
      <c r="A96" s="518" t="s">
        <v>682</v>
      </c>
      <c r="B96" s="541"/>
      <c r="D96" s="172" t="str">
        <f>B95</f>
        <v>Bitte auswählen</v>
      </c>
      <c r="K96" s="94">
        <v>1</v>
      </c>
    </row>
    <row r="97" spans="1:4">
      <c r="A97" s="83"/>
      <c r="B97" s="86"/>
      <c r="C97" s="136"/>
      <c r="D97" s="176"/>
    </row>
    <row r="98" spans="1:4">
      <c r="A98" s="84"/>
      <c r="B98" s="86"/>
      <c r="C98" s="87"/>
      <c r="D98" s="176"/>
    </row>
    <row r="99" spans="1:4" ht="17.25" thickBot="1">
      <c r="A99" s="155" t="s">
        <v>83</v>
      </c>
      <c r="B99" s="85"/>
      <c r="C99" s="85"/>
      <c r="D99" s="47"/>
    </row>
    <row r="100" spans="1:4" ht="188.25" customHeight="1">
      <c r="A100" s="539"/>
      <c r="B100" s="539"/>
      <c r="C100" s="539"/>
      <c r="D100" s="165" t="str">
        <f>1000 - LEN(A100) &amp; " verbleibend."</f>
        <v>1000 verbleibend.</v>
      </c>
    </row>
    <row r="101" spans="1:4">
      <c r="D101" s="165"/>
    </row>
    <row r="102" spans="1:4">
      <c r="D102" s="165"/>
    </row>
    <row r="103" spans="1:4">
      <c r="D103" s="47"/>
    </row>
    <row r="104" spans="1:4">
      <c r="D104" s="47"/>
    </row>
    <row r="105" spans="1:4">
      <c r="D105" s="47"/>
    </row>
    <row r="106" spans="1:4">
      <c r="D106" s="47"/>
    </row>
    <row r="107" spans="1:4">
      <c r="D107" s="47"/>
    </row>
    <row r="108" spans="1:4">
      <c r="D108" s="47"/>
    </row>
    <row r="109" spans="1:4">
      <c r="D109" s="47"/>
    </row>
    <row r="110" spans="1:4">
      <c r="D110" s="47"/>
    </row>
    <row r="111" spans="1:4">
      <c r="D111" s="47"/>
    </row>
    <row r="112" spans="1:4">
      <c r="D112" s="47"/>
    </row>
    <row r="113" spans="4:4">
      <c r="D113" s="47"/>
    </row>
    <row r="114" spans="4:4">
      <c r="D114" s="47"/>
    </row>
    <row r="115" spans="4:4">
      <c r="D115" s="47"/>
    </row>
    <row r="116" spans="4:4">
      <c r="D116" s="47"/>
    </row>
    <row r="117" spans="4:4">
      <c r="D117" s="47"/>
    </row>
    <row r="118" spans="4:4">
      <c r="D118" s="47"/>
    </row>
    <row r="119" spans="4:4">
      <c r="D119" s="47"/>
    </row>
    <row r="120" spans="4:4">
      <c r="D120" s="47"/>
    </row>
    <row r="121" spans="4:4">
      <c r="D121" s="47"/>
    </row>
    <row r="122" spans="4:4">
      <c r="D122" s="47"/>
    </row>
    <row r="123" spans="4:4">
      <c r="D123" s="47"/>
    </row>
    <row r="124" spans="4:4">
      <c r="D124" s="47"/>
    </row>
    <row r="125" spans="4:4">
      <c r="D125" s="47"/>
    </row>
    <row r="126" spans="4:4">
      <c r="D126" s="47"/>
    </row>
    <row r="127" spans="4:4">
      <c r="D127" s="47"/>
    </row>
    <row r="128" spans="4:4">
      <c r="D128" s="47"/>
    </row>
    <row r="129" spans="4:4">
      <c r="D129" s="47"/>
    </row>
    <row r="130" spans="4:4">
      <c r="D130" s="47"/>
    </row>
    <row r="131" spans="4:4">
      <c r="D131" s="47"/>
    </row>
    <row r="132" spans="4:4">
      <c r="D132" s="47"/>
    </row>
    <row r="133" spans="4:4">
      <c r="D133" s="47"/>
    </row>
  </sheetData>
  <sheetProtection algorithmName="SHA-512" hashValue="YPyktA4btuNOBvhuTi35SigFaTDpSM/Yv+WyNDP2jk52nHq4xaz5wSiV4WanEjEOupw0Md7X7G/XbD0CYd2hNg==" saltValue="LzWDTqhQOJCKO9yZRj8qaQ==" spinCount="100000" sheet="1" objects="1" scenarios="1" selectLockedCells="1"/>
  <dataConsolidate/>
  <mergeCells count="33">
    <mergeCell ref="E94:F94"/>
    <mergeCell ref="B19:C19"/>
    <mergeCell ref="B20:C20"/>
    <mergeCell ref="A42:C42"/>
    <mergeCell ref="A81:C81"/>
    <mergeCell ref="A87:C87"/>
    <mergeCell ref="A34:C34"/>
    <mergeCell ref="B21:C21"/>
    <mergeCell ref="B22:C22"/>
    <mergeCell ref="B23:C23"/>
    <mergeCell ref="A40:C41"/>
    <mergeCell ref="A31:C31"/>
    <mergeCell ref="A93:C93"/>
    <mergeCell ref="A44:C45"/>
    <mergeCell ref="A100:C100"/>
    <mergeCell ref="A53:C53"/>
    <mergeCell ref="A46:C46"/>
    <mergeCell ref="B95:B96"/>
    <mergeCell ref="A48:C48"/>
    <mergeCell ref="A2:B2"/>
    <mergeCell ref="A36:C36"/>
    <mergeCell ref="A39:C39"/>
    <mergeCell ref="B3:C3"/>
    <mergeCell ref="B4:C4"/>
    <mergeCell ref="B14:C14"/>
    <mergeCell ref="B15:C15"/>
    <mergeCell ref="B18:C18"/>
    <mergeCell ref="B7:C7"/>
    <mergeCell ref="B27:C27"/>
    <mergeCell ref="B28:C28"/>
    <mergeCell ref="B10:C10"/>
    <mergeCell ref="B9:C9"/>
    <mergeCell ref="B11:C11"/>
  </mergeCells>
  <conditionalFormatting sqref="A81">
    <cfRule type="expression" dxfId="5" priority="16">
      <formula>#REF!="x"</formula>
    </cfRule>
  </conditionalFormatting>
  <conditionalFormatting sqref="A87">
    <cfRule type="expression" dxfId="4" priority="15">
      <formula>C85="x"</formula>
    </cfRule>
  </conditionalFormatting>
  <conditionalFormatting sqref="A93">
    <cfRule type="expression" dxfId="3" priority="14">
      <formula>C90="x"</formula>
    </cfRule>
  </conditionalFormatting>
  <conditionalFormatting sqref="K7 K9:K11">
    <cfRule type="expression" dxfId="2" priority="12">
      <formula>"B=""x"""</formula>
    </cfRule>
  </conditionalFormatting>
  <conditionalFormatting sqref="A27">
    <cfRule type="expression" dxfId="1" priority="7">
      <formula>B26="NEIN"</formula>
    </cfRule>
  </conditionalFormatting>
  <conditionalFormatting sqref="A28">
    <cfRule type="expression" dxfId="0" priority="6">
      <formula>B26="JA"</formula>
    </cfRule>
  </conditionalFormatting>
  <dataValidations xWindow="918" yWindow="491" count="6">
    <dataValidation type="whole" allowBlank="1" showInputMessage="1" showErrorMessage="1" sqref="C56:C73">
      <formula1>0</formula1>
      <formula2>100000</formula2>
    </dataValidation>
    <dataValidation type="textLength" errorStyle="warning" operator="lessThanOrEqual" allowBlank="1" showInputMessage="1" showErrorMessage="1" error="Max. 150 Zeichen - Titel zu lang" sqref="B3:C3">
      <formula1>150</formula1>
    </dataValidation>
    <dataValidation type="textLength" errorStyle="warning" operator="lessThanOrEqual" allowBlank="1" showInputMessage="1" showErrorMessage="1" error="Max. 1.500 Zeichen - Länge überschritten" sqref="A43:C43 A47:C47">
      <formula1>1500</formula1>
    </dataValidation>
    <dataValidation type="textLength" operator="lessThan" allowBlank="1" showErrorMessage="1" error="zulässige Eingabe max. 1000 Zeichen" promptTitle="Zeichenbegrenzung" prompt="Max. 1.000 Zeichen inklusive Leerzeichen zulässig." sqref="A32:C32">
      <formula1>1000</formula1>
    </dataValidation>
    <dataValidation type="textLength" errorStyle="warning" operator="lessThanOrEqual" allowBlank="1" showInputMessage="1" showErrorMessage="1" error="Max. 2000 Zeichen - Länge überschritten" sqref="A42:C42">
      <formula1>2000</formula1>
    </dataValidation>
    <dataValidation type="textLength" errorStyle="warning" operator="lessThanOrEqual" allowBlank="1" showInputMessage="1" showErrorMessage="1" error="max. 3000 Zeichen" sqref="D100:D102 D93 D81 D31 D34 D36 D39 D42 D46">
      <formula1>3000</formula1>
    </dataValidation>
  </dataValidations>
  <pageMargins left="0.25" right="0.25" top="0.75" bottom="0.75" header="0.3" footer="0.3"/>
  <pageSetup paperSize="9" scale="85" fitToHeight="0" orientation="portrait" r:id="rId1"/>
  <headerFooter>
    <oddFooter>&amp;L&amp;D&amp;C&amp;P&amp;R&amp;A</oddFooter>
  </headerFooter>
  <rowBreaks count="6" manualBreakCount="6">
    <brk id="28" max="2" man="1"/>
    <brk id="34" max="2" man="1"/>
    <brk id="39" max="2" man="1"/>
    <brk id="46" max="2" man="1"/>
    <brk id="53" max="2" man="1"/>
    <brk id="74" max="16383" man="1"/>
  </rowBreaks>
  <ignoredErrors>
    <ignoredError sqref="B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58" r:id="rId4" name="Drop Down 14">
              <controlPr defaultSize="0" autoLine="0" autoPict="0">
                <anchor moveWithCells="1">
                  <from>
                    <xdr:col>1</xdr:col>
                    <xdr:colOff>9525</xdr:colOff>
                    <xdr:row>6</xdr:row>
                    <xdr:rowOff>66675</xdr:rowOff>
                  </from>
                  <to>
                    <xdr:col>2</xdr:col>
                    <xdr:colOff>1171575</xdr:colOff>
                    <xdr:row>6</xdr:row>
                    <xdr:rowOff>371475</xdr:rowOff>
                  </to>
                </anchor>
              </controlPr>
            </control>
          </mc:Choice>
        </mc:AlternateContent>
        <mc:AlternateContent xmlns:mc="http://schemas.openxmlformats.org/markup-compatibility/2006">
          <mc:Choice Requires="x14">
            <control shapeId="6162" r:id="rId5" name="Drop Down 18">
              <controlPr locked="0" defaultSize="0" autoLine="0" autoPict="0">
                <anchor moveWithCells="1">
                  <from>
                    <xdr:col>1</xdr:col>
                    <xdr:colOff>28575</xdr:colOff>
                    <xdr:row>25</xdr:row>
                    <xdr:rowOff>95250</xdr:rowOff>
                  </from>
                  <to>
                    <xdr:col>1</xdr:col>
                    <xdr:colOff>2009775</xdr:colOff>
                    <xdr:row>25</xdr:row>
                    <xdr:rowOff>381000</xdr:rowOff>
                  </to>
                </anchor>
              </controlPr>
            </control>
          </mc:Choice>
        </mc:AlternateContent>
        <mc:AlternateContent xmlns:mc="http://schemas.openxmlformats.org/markup-compatibility/2006">
          <mc:Choice Requires="x14">
            <control shapeId="6163" r:id="rId6" name="Drop Down 19">
              <controlPr locked="0" defaultSize="0" autoLine="0" autoPict="0">
                <anchor moveWithCells="1">
                  <from>
                    <xdr:col>1</xdr:col>
                    <xdr:colOff>28575</xdr:colOff>
                    <xdr:row>48</xdr:row>
                    <xdr:rowOff>95250</xdr:rowOff>
                  </from>
                  <to>
                    <xdr:col>1</xdr:col>
                    <xdr:colOff>1657350</xdr:colOff>
                    <xdr:row>48</xdr:row>
                    <xdr:rowOff>381000</xdr:rowOff>
                  </to>
                </anchor>
              </controlPr>
            </control>
          </mc:Choice>
        </mc:AlternateContent>
        <mc:AlternateContent xmlns:mc="http://schemas.openxmlformats.org/markup-compatibility/2006">
          <mc:Choice Requires="x14">
            <control shapeId="6164" r:id="rId7" name="Drop Down 20">
              <controlPr locked="0" defaultSize="0" autoLine="0" autoPict="0">
                <anchor moveWithCells="1">
                  <from>
                    <xdr:col>1</xdr:col>
                    <xdr:colOff>28575</xdr:colOff>
                    <xdr:row>49</xdr:row>
                    <xdr:rowOff>219075</xdr:rowOff>
                  </from>
                  <to>
                    <xdr:col>1</xdr:col>
                    <xdr:colOff>1657350</xdr:colOff>
                    <xdr:row>49</xdr:row>
                    <xdr:rowOff>504825</xdr:rowOff>
                  </to>
                </anchor>
              </controlPr>
            </control>
          </mc:Choice>
        </mc:AlternateContent>
        <mc:AlternateContent xmlns:mc="http://schemas.openxmlformats.org/markup-compatibility/2006">
          <mc:Choice Requires="x14">
            <control shapeId="6165" r:id="rId8" name="Drop Down 21">
              <controlPr locked="0" defaultSize="0" autoLine="0" autoPict="0">
                <anchor moveWithCells="1">
                  <from>
                    <xdr:col>1</xdr:col>
                    <xdr:colOff>28575</xdr:colOff>
                    <xdr:row>50</xdr:row>
                    <xdr:rowOff>104775</xdr:rowOff>
                  </from>
                  <to>
                    <xdr:col>1</xdr:col>
                    <xdr:colOff>1657350</xdr:colOff>
                    <xdr:row>50</xdr:row>
                    <xdr:rowOff>390525</xdr:rowOff>
                  </to>
                </anchor>
              </controlPr>
            </control>
          </mc:Choice>
        </mc:AlternateContent>
        <mc:AlternateContent xmlns:mc="http://schemas.openxmlformats.org/markup-compatibility/2006">
          <mc:Choice Requires="x14">
            <control shapeId="6166" r:id="rId9" name="Drop Down 22">
              <controlPr locked="0" defaultSize="0" autoLine="0" autoPict="0">
                <anchor moveWithCells="1">
                  <from>
                    <xdr:col>1</xdr:col>
                    <xdr:colOff>38100</xdr:colOff>
                    <xdr:row>77</xdr:row>
                    <xdr:rowOff>342900</xdr:rowOff>
                  </from>
                  <to>
                    <xdr:col>1</xdr:col>
                    <xdr:colOff>1971675</xdr:colOff>
                    <xdr:row>77</xdr:row>
                    <xdr:rowOff>647700</xdr:rowOff>
                  </to>
                </anchor>
              </controlPr>
            </control>
          </mc:Choice>
        </mc:AlternateContent>
        <mc:AlternateContent xmlns:mc="http://schemas.openxmlformats.org/markup-compatibility/2006">
          <mc:Choice Requires="x14">
            <control shapeId="6167" r:id="rId10" name="Drop Down 23">
              <controlPr locked="0" defaultSize="0" autoLine="0" autoPict="0">
                <anchor moveWithCells="1">
                  <from>
                    <xdr:col>1</xdr:col>
                    <xdr:colOff>38100</xdr:colOff>
                    <xdr:row>83</xdr:row>
                    <xdr:rowOff>276225</xdr:rowOff>
                  </from>
                  <to>
                    <xdr:col>1</xdr:col>
                    <xdr:colOff>1971675</xdr:colOff>
                    <xdr:row>83</xdr:row>
                    <xdr:rowOff>561975</xdr:rowOff>
                  </to>
                </anchor>
              </controlPr>
            </control>
          </mc:Choice>
        </mc:AlternateContent>
        <mc:AlternateContent xmlns:mc="http://schemas.openxmlformats.org/markup-compatibility/2006">
          <mc:Choice Requires="x14">
            <control shapeId="6168" r:id="rId11" name="Drop Down 24">
              <controlPr locked="0" defaultSize="0" autoLine="0" autoPict="0">
                <anchor moveWithCells="1">
                  <from>
                    <xdr:col>1</xdr:col>
                    <xdr:colOff>28575</xdr:colOff>
                    <xdr:row>88</xdr:row>
                    <xdr:rowOff>104775</xdr:rowOff>
                  </from>
                  <to>
                    <xdr:col>1</xdr:col>
                    <xdr:colOff>2000250</xdr:colOff>
                    <xdr:row>88</xdr:row>
                    <xdr:rowOff>390525</xdr:rowOff>
                  </to>
                </anchor>
              </controlPr>
            </control>
          </mc:Choice>
        </mc:AlternateContent>
        <mc:AlternateContent xmlns:mc="http://schemas.openxmlformats.org/markup-compatibility/2006">
          <mc:Choice Requires="x14">
            <control shapeId="6169" r:id="rId12" name="Drop Down 25">
              <controlPr locked="0" defaultSize="0" autoLine="0" autoPict="0">
                <anchor moveWithCells="1">
                  <from>
                    <xdr:col>1</xdr:col>
                    <xdr:colOff>47625</xdr:colOff>
                    <xdr:row>95</xdr:row>
                    <xdr:rowOff>228600</xdr:rowOff>
                  </from>
                  <to>
                    <xdr:col>1</xdr:col>
                    <xdr:colOff>2019300</xdr:colOff>
                    <xdr:row>95</xdr:row>
                    <xdr:rowOff>561975</xdr:rowOff>
                  </to>
                </anchor>
              </controlPr>
            </control>
          </mc:Choice>
        </mc:AlternateContent>
        <mc:AlternateContent xmlns:mc="http://schemas.openxmlformats.org/markup-compatibility/2006">
          <mc:Choice Requires="x14">
            <control shapeId="6171" r:id="rId13" name="Drop Down 27">
              <controlPr defaultSize="0" autoLine="0" autoPict="0">
                <anchor moveWithCells="1">
                  <from>
                    <xdr:col>1</xdr:col>
                    <xdr:colOff>19050</xdr:colOff>
                    <xdr:row>8</xdr:row>
                    <xdr:rowOff>28575</xdr:rowOff>
                  </from>
                  <to>
                    <xdr:col>2</xdr:col>
                    <xdr:colOff>1181100</xdr:colOff>
                    <xdr:row>8</xdr:row>
                    <xdr:rowOff>295275</xdr:rowOff>
                  </to>
                </anchor>
              </controlPr>
            </control>
          </mc:Choice>
        </mc:AlternateContent>
        <mc:AlternateContent xmlns:mc="http://schemas.openxmlformats.org/markup-compatibility/2006">
          <mc:Choice Requires="x14">
            <control shapeId="6172" r:id="rId14" name="Drop Down 28">
              <controlPr defaultSize="0" autoLine="0" autoPict="0">
                <anchor moveWithCells="1">
                  <from>
                    <xdr:col>1</xdr:col>
                    <xdr:colOff>19050</xdr:colOff>
                    <xdr:row>9</xdr:row>
                    <xdr:rowOff>19050</xdr:rowOff>
                  </from>
                  <to>
                    <xdr:col>2</xdr:col>
                    <xdr:colOff>1181100</xdr:colOff>
                    <xdr:row>9</xdr:row>
                    <xdr:rowOff>285750</xdr:rowOff>
                  </to>
                </anchor>
              </controlPr>
            </control>
          </mc:Choice>
        </mc:AlternateContent>
        <mc:AlternateContent xmlns:mc="http://schemas.openxmlformats.org/markup-compatibility/2006">
          <mc:Choice Requires="x14">
            <control shapeId="6173" r:id="rId15" name="Drop Down 29">
              <controlPr defaultSize="0" autoLine="0" autoPict="0">
                <anchor moveWithCells="1">
                  <from>
                    <xdr:col>1</xdr:col>
                    <xdr:colOff>19050</xdr:colOff>
                    <xdr:row>10</xdr:row>
                    <xdr:rowOff>28575</xdr:rowOff>
                  </from>
                  <to>
                    <xdr:col>2</xdr:col>
                    <xdr:colOff>1181100</xdr:colOff>
                    <xdr:row>10</xdr:row>
                    <xdr:rowOff>295275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1"/>
  <dimension ref="A1:AP1027"/>
  <sheetViews>
    <sheetView topLeftCell="D1" workbookViewId="0">
      <selection activeCell="B2" sqref="B2"/>
    </sheetView>
  </sheetViews>
  <sheetFormatPr baseColWidth="10"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s="22" customFormat="1" ht="15.75" customHeight="1">
      <c r="B1" s="23" t="s">
        <v>133</v>
      </c>
      <c r="C1" s="23"/>
      <c r="D1" s="23" t="s">
        <v>134</v>
      </c>
      <c r="J1" s="24"/>
      <c r="Q1" s="24"/>
      <c r="R1" s="24"/>
      <c r="S1" s="24"/>
      <c r="T1" s="24"/>
      <c r="U1" s="24"/>
      <c r="V1" s="24"/>
      <c r="W1" s="24"/>
      <c r="X1" s="24"/>
      <c r="Y1" s="24"/>
      <c r="Z1" s="24"/>
      <c r="AA1" s="24"/>
    </row>
    <row r="2" spans="1:42" s="26" customFormat="1" ht="13.5">
      <c r="B2" s="27" t="str">
        <f>'Unternehmenspartner 1 '!B12</f>
        <v>bitte auswählen</v>
      </c>
      <c r="C2" s="27"/>
      <c r="D2" s="31" t="str">
        <f>VLOOKUP($B$2,$B$2:$AA$24,2)</f>
        <v>bitte auswählen</v>
      </c>
      <c r="E2" s="31" t="str">
        <f>VLOOKUP($B$2,$B$2:$AA$24,3)</f>
        <v>B 05 Kohlenbergbau</v>
      </c>
      <c r="F2" s="31" t="str">
        <f>VLOOKUP($B$2,$B$2:$AA$24,4)</f>
        <v>B 06 Gewinnung von Erdöl und Erdgas</v>
      </c>
      <c r="G2" s="31" t="str">
        <f>VLOOKUP($B$2,$B$2:$AA$24,5)</f>
        <v>B 07 Erzbergbau</v>
      </c>
      <c r="H2" s="31" t="str">
        <f>VLOOKUP($B$2,$B$2:$AA$24,6)</f>
        <v>B 08 Gewinnung von Steinen und Erden, sonstiger Bergbau</v>
      </c>
      <c r="I2" s="31" t="str">
        <f>VLOOKUP($B$2,$B$2:$AA$24,7)</f>
        <v>B 09 Erbringung von Dienstleistungen für den Bergbau und für die Gewinnung von Steinen und Erden</v>
      </c>
      <c r="J2" s="31">
        <f>VLOOKUP($B$2,$B$2:$AA$24,8)</f>
        <v>0</v>
      </c>
      <c r="K2" s="31">
        <f>VLOOKUP($B$2,$B$2:$AA$24,9)</f>
        <v>0</v>
      </c>
      <c r="L2" s="31">
        <f>VLOOKUP($B$2,$B$2:$AA$24,10)</f>
        <v>0</v>
      </c>
      <c r="M2" s="31">
        <f>VLOOKUP($B$2,$B$2:$AA$24,11)</f>
        <v>0</v>
      </c>
      <c r="N2" s="31">
        <f>VLOOKUP($B$2,$B$2:$AA$24,12)</f>
        <v>0</v>
      </c>
      <c r="O2" s="31">
        <f>VLOOKUP($B$2,$B$2:$AA$24,13)</f>
        <v>0</v>
      </c>
      <c r="P2" s="31">
        <f>VLOOKUP($B$2,$B$2:$AA$24,14)</f>
        <v>0</v>
      </c>
      <c r="Q2" s="31">
        <f>VLOOKUP($B$2,$B$2:$AA$24,15)</f>
        <v>0</v>
      </c>
      <c r="R2" s="31">
        <f>VLOOKUP($B$2,$B$2:$AA$24,16)</f>
        <v>0</v>
      </c>
      <c r="S2" s="31">
        <f>VLOOKUP($B$2,$B$2:$AA$24,17)</f>
        <v>0</v>
      </c>
      <c r="T2" s="31">
        <f>VLOOKUP($B$2,$B$2:$AA$24,18)</f>
        <v>0</v>
      </c>
      <c r="U2" s="31">
        <f>VLOOKUP($B$2,$B$2:$AA$24,19)</f>
        <v>0</v>
      </c>
      <c r="V2" s="31">
        <f>VLOOKUP($B$2,$B$2:$AA$24,20)</f>
        <v>0</v>
      </c>
      <c r="W2" s="31">
        <f>VLOOKUP($B$2,$B$2:$AA$24,21)</f>
        <v>0</v>
      </c>
      <c r="X2" s="31">
        <f>VLOOKUP($B$2,$B$2:$AA$24,22)</f>
        <v>0</v>
      </c>
      <c r="Y2" s="31">
        <f>VLOOKUP($B$2,$B$2:$AA$24,23)</f>
        <v>0</v>
      </c>
      <c r="Z2" s="31">
        <f>VLOOKUP($B$2,$B$2:$AA$24,24)</f>
        <v>0</v>
      </c>
      <c r="AA2" s="31">
        <f>VLOOKUP($B$2,$B$2:$AA$24,25)</f>
        <v>0</v>
      </c>
    </row>
    <row r="3" spans="1:42" s="26" customFormat="1" ht="13.5">
      <c r="B3" s="27" t="s">
        <v>244</v>
      </c>
      <c r="C3" s="27"/>
      <c r="D3" s="27"/>
      <c r="E3" s="27"/>
      <c r="F3" s="27"/>
      <c r="G3" s="27"/>
      <c r="H3" s="27"/>
      <c r="I3" s="27"/>
      <c r="J3" s="27"/>
      <c r="K3" s="27"/>
      <c r="L3" s="27"/>
      <c r="M3" s="27"/>
      <c r="N3" s="27"/>
      <c r="O3" s="27"/>
      <c r="P3" s="27"/>
      <c r="Q3" s="27"/>
      <c r="R3" s="27"/>
      <c r="S3" s="27"/>
      <c r="T3" s="27"/>
      <c r="U3" s="27"/>
      <c r="V3" s="27"/>
      <c r="W3" s="27"/>
      <c r="X3" s="27"/>
      <c r="Y3" s="27"/>
      <c r="Z3" s="27"/>
      <c r="AA3" s="27"/>
    </row>
    <row r="4" spans="1:42" s="22" customFormat="1" ht="15.75" customHeight="1">
      <c r="A4" s="24"/>
      <c r="B4" s="25" t="s">
        <v>135</v>
      </c>
      <c r="C4" s="25" t="s">
        <v>244</v>
      </c>
      <c r="D4" s="25" t="s">
        <v>136</v>
      </c>
      <c r="E4" s="25" t="s">
        <v>137</v>
      </c>
      <c r="F4" s="25" t="s">
        <v>138</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row>
    <row r="5" spans="1:42" s="22" customFormat="1" ht="15.75" customHeight="1">
      <c r="A5" s="24"/>
      <c r="B5" s="25" t="s">
        <v>139</v>
      </c>
      <c r="C5" s="25" t="s">
        <v>244</v>
      </c>
      <c r="D5" s="25" t="s">
        <v>140</v>
      </c>
      <c r="E5" s="25" t="s">
        <v>141</v>
      </c>
      <c r="F5" s="25" t="s">
        <v>142</v>
      </c>
      <c r="G5" s="25" t="s">
        <v>143</v>
      </c>
      <c r="H5" s="25" t="s">
        <v>144</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row>
    <row r="6" spans="1:42" s="22" customFormat="1" ht="15.75" customHeight="1">
      <c r="A6" s="24"/>
      <c r="B6" s="25" t="s">
        <v>145</v>
      </c>
      <c r="C6" s="25" t="s">
        <v>244</v>
      </c>
      <c r="D6" s="25" t="s">
        <v>146</v>
      </c>
      <c r="E6" s="25" t="s">
        <v>147</v>
      </c>
      <c r="F6" s="25" t="s">
        <v>148</v>
      </c>
      <c r="G6" s="25" t="s">
        <v>149</v>
      </c>
      <c r="H6" s="25" t="s">
        <v>150</v>
      </c>
      <c r="I6" s="25" t="s">
        <v>151</v>
      </c>
      <c r="J6" s="25" t="s">
        <v>152</v>
      </c>
      <c r="K6" s="25" t="s">
        <v>153</v>
      </c>
      <c r="L6" s="25" t="s">
        <v>154</v>
      </c>
      <c r="M6" s="25" t="s">
        <v>155</v>
      </c>
      <c r="N6" s="25" t="s">
        <v>156</v>
      </c>
      <c r="O6" s="25" t="s">
        <v>157</v>
      </c>
      <c r="P6" s="25" t="s">
        <v>158</v>
      </c>
      <c r="Q6" s="25" t="s">
        <v>159</v>
      </c>
      <c r="R6" s="25" t="s">
        <v>160</v>
      </c>
      <c r="S6" s="25" t="s">
        <v>161</v>
      </c>
      <c r="T6" s="25" t="s">
        <v>162</v>
      </c>
      <c r="U6" s="25" t="s">
        <v>163</v>
      </c>
      <c r="V6" s="25" t="s">
        <v>164</v>
      </c>
      <c r="W6" s="25" t="s">
        <v>165</v>
      </c>
      <c r="X6" s="25" t="s">
        <v>166</v>
      </c>
      <c r="Y6" s="25" t="s">
        <v>167</v>
      </c>
      <c r="Z6" s="25" t="s">
        <v>168</v>
      </c>
      <c r="AA6" s="25" t="s">
        <v>169</v>
      </c>
      <c r="AB6" s="25"/>
      <c r="AC6" s="25"/>
      <c r="AD6" s="25"/>
      <c r="AE6" s="25"/>
      <c r="AF6" s="25"/>
      <c r="AG6" s="25"/>
      <c r="AH6" s="25"/>
      <c r="AI6" s="25"/>
      <c r="AJ6" s="25"/>
      <c r="AK6" s="25"/>
      <c r="AL6" s="25"/>
      <c r="AM6" s="25"/>
      <c r="AN6" s="25"/>
      <c r="AO6" s="25"/>
      <c r="AP6" s="25"/>
    </row>
    <row r="7" spans="1:42" s="22" customFormat="1" ht="15.75" customHeight="1">
      <c r="A7" s="24"/>
      <c r="B7" s="25" t="s">
        <v>170</v>
      </c>
      <c r="C7" s="25" t="s">
        <v>244</v>
      </c>
      <c r="D7" s="25" t="s">
        <v>171</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row>
    <row r="8" spans="1:42" s="22" customFormat="1" ht="15.75" customHeight="1">
      <c r="A8" s="24"/>
      <c r="B8" s="25" t="s">
        <v>172</v>
      </c>
      <c r="C8" s="25" t="s">
        <v>244</v>
      </c>
      <c r="D8" s="25" t="s">
        <v>173</v>
      </c>
      <c r="E8" s="25" t="s">
        <v>174</v>
      </c>
      <c r="F8" s="25" t="s">
        <v>175</v>
      </c>
      <c r="G8" s="25" t="s">
        <v>176</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row>
    <row r="9" spans="1:42" s="22" customFormat="1" ht="15.75" customHeight="1">
      <c r="A9" s="24"/>
      <c r="B9" s="25" t="s">
        <v>177</v>
      </c>
      <c r="C9" s="25" t="s">
        <v>244</v>
      </c>
      <c r="D9" s="25" t="s">
        <v>178</v>
      </c>
      <c r="E9" s="25" t="s">
        <v>179</v>
      </c>
      <c r="F9" s="25" t="s">
        <v>180</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row>
    <row r="10" spans="1:42" s="22" customFormat="1" ht="15.75" customHeight="1">
      <c r="A10" s="24"/>
      <c r="B10" s="25" t="s">
        <v>181</v>
      </c>
      <c r="C10" s="25" t="s">
        <v>244</v>
      </c>
      <c r="D10" s="25" t="s">
        <v>182</v>
      </c>
      <c r="E10" s="25" t="s">
        <v>183</v>
      </c>
      <c r="F10" s="25" t="s">
        <v>184</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row>
    <row r="11" spans="1:42" s="22" customFormat="1" ht="15.75" customHeight="1">
      <c r="A11" s="24"/>
      <c r="B11" s="25" t="s">
        <v>185</v>
      </c>
      <c r="C11" s="25" t="s">
        <v>244</v>
      </c>
      <c r="D11" s="25" t="s">
        <v>186</v>
      </c>
      <c r="E11" s="25" t="s">
        <v>187</v>
      </c>
      <c r="F11" s="25" t="s">
        <v>188</v>
      </c>
      <c r="G11" s="25" t="s">
        <v>189</v>
      </c>
      <c r="H11" s="25" t="s">
        <v>190</v>
      </c>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row>
    <row r="12" spans="1:42" s="22" customFormat="1" ht="15.75" customHeight="1">
      <c r="A12" s="24"/>
      <c r="B12" s="25" t="s">
        <v>191</v>
      </c>
      <c r="C12" s="25" t="s">
        <v>244</v>
      </c>
      <c r="D12" s="25" t="s">
        <v>192</v>
      </c>
      <c r="E12" s="25" t="s">
        <v>193</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row>
    <row r="13" spans="1:42" s="22" customFormat="1" ht="15.75" customHeight="1">
      <c r="A13" s="24"/>
      <c r="B13" s="25" t="s">
        <v>194</v>
      </c>
      <c r="C13" s="25" t="s">
        <v>244</v>
      </c>
      <c r="D13" s="25" t="s">
        <v>195</v>
      </c>
      <c r="E13" s="25" t="s">
        <v>196</v>
      </c>
      <c r="F13" s="25" t="s">
        <v>197</v>
      </c>
      <c r="G13" s="25" t="s">
        <v>198</v>
      </c>
      <c r="H13" s="25" t="s">
        <v>199</v>
      </c>
      <c r="I13" s="25" t="s">
        <v>200</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row>
    <row r="14" spans="1:42" s="22" customFormat="1" ht="15.75" customHeight="1">
      <c r="A14" s="24"/>
      <c r="B14" s="25" t="s">
        <v>201</v>
      </c>
      <c r="C14" s="25" t="s">
        <v>244</v>
      </c>
      <c r="D14" s="25" t="s">
        <v>202</v>
      </c>
      <c r="E14" s="25" t="s">
        <v>203</v>
      </c>
      <c r="F14" s="25" t="s">
        <v>204</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row>
    <row r="15" spans="1:42" s="22" customFormat="1" ht="15.75" customHeight="1">
      <c r="A15" s="24"/>
      <c r="B15" s="25" t="s">
        <v>205</v>
      </c>
      <c r="C15" s="25" t="s">
        <v>244</v>
      </c>
      <c r="D15" s="25" t="s">
        <v>206</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row>
    <row r="16" spans="1:42" s="22" customFormat="1" ht="15.75" customHeight="1">
      <c r="A16" s="24"/>
      <c r="B16" s="25" t="s">
        <v>207</v>
      </c>
      <c r="C16" s="25" t="s">
        <v>244</v>
      </c>
      <c r="D16" s="25" t="s">
        <v>208</v>
      </c>
      <c r="E16" s="25" t="s">
        <v>209</v>
      </c>
      <c r="F16" s="25" t="s">
        <v>210</v>
      </c>
      <c r="G16" s="25" t="s">
        <v>211</v>
      </c>
      <c r="H16" s="25" t="s">
        <v>212</v>
      </c>
      <c r="I16" s="25" t="s">
        <v>213</v>
      </c>
      <c r="J16" s="25" t="s">
        <v>214</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row>
    <row r="17" spans="1:42" s="22" customFormat="1" ht="15.75" customHeight="1">
      <c r="A17" s="24"/>
      <c r="B17" s="25" t="s">
        <v>215</v>
      </c>
      <c r="C17" s="25" t="s">
        <v>244</v>
      </c>
      <c r="D17" s="25" t="s">
        <v>216</v>
      </c>
      <c r="E17" s="25" t="s">
        <v>217</v>
      </c>
      <c r="F17" s="25" t="s">
        <v>218</v>
      </c>
      <c r="G17" s="25" t="s">
        <v>219</v>
      </c>
      <c r="H17" s="25" t="s">
        <v>220</v>
      </c>
      <c r="I17" s="25" t="s">
        <v>221</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s="22" customFormat="1" ht="15.75" customHeight="1">
      <c r="A18" s="24"/>
      <c r="B18" s="25" t="s">
        <v>222</v>
      </c>
      <c r="C18" s="25" t="s">
        <v>244</v>
      </c>
      <c r="D18" s="25" t="s">
        <v>223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s="22" customFormat="1" ht="15.75" customHeight="1">
      <c r="A19" s="24"/>
      <c r="B19" s="25" t="s">
        <v>224</v>
      </c>
      <c r="C19" s="25" t="s">
        <v>244</v>
      </c>
      <c r="D19" s="25" t="s">
        <v>225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s="22" customFormat="1" ht="15.75" customHeight="1">
      <c r="A20" s="24"/>
      <c r="B20" s="25" t="s">
        <v>226</v>
      </c>
      <c r="C20" s="25" t="s">
        <v>244</v>
      </c>
      <c r="D20" s="25" t="s">
        <v>227</v>
      </c>
      <c r="E20" s="25" t="s">
        <v>228</v>
      </c>
      <c r="F20" s="25" t="s">
        <v>229</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row>
    <row r="21" spans="1:42" s="22" customFormat="1" ht="15.75" customHeight="1">
      <c r="A21" s="24"/>
      <c r="B21" s="25" t="s">
        <v>230</v>
      </c>
      <c r="C21" s="25" t="s">
        <v>244</v>
      </c>
      <c r="D21" s="25" t="s">
        <v>231</v>
      </c>
      <c r="E21" s="25" t="s">
        <v>232</v>
      </c>
      <c r="F21" s="25" t="s">
        <v>233</v>
      </c>
      <c r="G21" s="25" t="s">
        <v>234</v>
      </c>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row>
    <row r="22" spans="1:42" s="22" customFormat="1" ht="15.75" customHeight="1">
      <c r="A22" s="24"/>
      <c r="B22" s="25" t="s">
        <v>235</v>
      </c>
      <c r="C22" s="25" t="s">
        <v>244</v>
      </c>
      <c r="D22" s="25" t="s">
        <v>236</v>
      </c>
      <c r="E22" s="25" t="s">
        <v>237</v>
      </c>
      <c r="F22" s="25" t="s">
        <v>238</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row>
    <row r="23" spans="1:42" s="22" customFormat="1" ht="15.75" customHeight="1">
      <c r="A23" s="24"/>
      <c r="B23" s="25" t="s">
        <v>239</v>
      </c>
      <c r="C23" s="25" t="s">
        <v>244</v>
      </c>
      <c r="D23" s="25" t="s">
        <v>240</v>
      </c>
      <c r="E23" s="25" t="s">
        <v>241</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row>
    <row r="24" spans="1:42" s="22" customFormat="1" ht="15.75" customHeight="1">
      <c r="A24" s="24"/>
      <c r="B24" s="25" t="s">
        <v>242</v>
      </c>
      <c r="C24" s="25" t="s">
        <v>244</v>
      </c>
      <c r="D24" s="25" t="s">
        <v>243</v>
      </c>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42" s="22" customFormat="1" ht="15.7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row>
    <row r="26" spans="1:42">
      <c r="B26" s="27" t="str">
        <f>'Unternehmenspartner 1 '!B13:C13</f>
        <v>bitte auswählen</v>
      </c>
      <c r="C26" s="25"/>
      <c r="D26" s="32" t="str">
        <f>VLOOKUP($B$26,$B$26:$AA$115,2)</f>
        <v>bitte auswählen</v>
      </c>
      <c r="E26" s="32" t="str">
        <f>VLOOKUP($B$26,$B$26:$AA$115,3)</f>
        <v>B 09.1 Erbringung von Dienstleistungen für die Gewinnung von Erdöl und Erdgas</v>
      </c>
      <c r="F26" s="32" t="str">
        <f>VLOOKUP($B$26,$B$26:$AA$115,4)</f>
        <v>B 09.9 Erbringung von Dienstleistungen für den sonstigen Bergbau und die Gewinnung von Steinen und Erden</v>
      </c>
      <c r="G26" s="32"/>
      <c r="H26" s="32"/>
      <c r="I26" s="32"/>
      <c r="J26" s="32"/>
      <c r="K26" s="32"/>
      <c r="L26" s="32"/>
      <c r="M26" s="32"/>
      <c r="N26" s="32"/>
      <c r="O26" s="32"/>
      <c r="P26" s="32"/>
      <c r="Q26" s="32"/>
      <c r="R26" s="25"/>
      <c r="S26" s="25"/>
      <c r="T26" s="25"/>
      <c r="U26" s="25"/>
      <c r="V26" s="25"/>
      <c r="W26" s="25"/>
      <c r="X26" s="25"/>
      <c r="Y26" s="25"/>
      <c r="Z26" s="25"/>
      <c r="AA26" s="25" t="str">
        <f>VLOOKUP($B$26,$B$26:$AA$115,2)</f>
        <v>bitte auswählen</v>
      </c>
      <c r="AB26" s="25"/>
      <c r="AC26" s="25"/>
      <c r="AD26" s="25"/>
      <c r="AE26" s="25"/>
      <c r="AF26" s="25"/>
      <c r="AG26" s="25"/>
      <c r="AH26" s="25"/>
      <c r="AI26" s="25"/>
      <c r="AJ26" s="25"/>
      <c r="AK26" s="25"/>
      <c r="AL26" s="25"/>
      <c r="AM26" s="25"/>
      <c r="AN26" s="25"/>
      <c r="AO26" s="25"/>
      <c r="AP26" s="25"/>
    </row>
    <row r="27" spans="1:42" ht="17.25" thickBot="1">
      <c r="B27" s="27" t="s">
        <v>244</v>
      </c>
    </row>
    <row r="28" spans="1:42" ht="91.5" thickBot="1">
      <c r="B28" s="28" t="s">
        <v>136</v>
      </c>
      <c r="C28" s="25" t="s">
        <v>244</v>
      </c>
      <c r="D28" s="30" t="s">
        <v>509</v>
      </c>
      <c r="E28" s="30" t="s">
        <v>245</v>
      </c>
      <c r="F28" s="30" t="s">
        <v>246</v>
      </c>
      <c r="G28" s="30" t="s">
        <v>247</v>
      </c>
      <c r="H28" s="30" t="s">
        <v>248</v>
      </c>
      <c r="I28" s="30" t="s">
        <v>249</v>
      </c>
      <c r="J28" s="30" t="s">
        <v>250</v>
      </c>
      <c r="K28" s="30"/>
      <c r="L28" s="30"/>
    </row>
    <row r="29" spans="1:42" ht="40.5" thickBot="1">
      <c r="B29" s="28" t="s">
        <v>137</v>
      </c>
      <c r="C29" s="25" t="s">
        <v>244</v>
      </c>
      <c r="D29" s="30" t="s">
        <v>251</v>
      </c>
      <c r="E29" s="30" t="s">
        <v>252</v>
      </c>
      <c r="F29" s="30" t="s">
        <v>253</v>
      </c>
      <c r="G29" s="30" t="s">
        <v>254</v>
      </c>
      <c r="H29" s="30"/>
      <c r="I29" s="30"/>
      <c r="J29" s="30"/>
      <c r="K29" s="30"/>
      <c r="L29" s="30"/>
    </row>
    <row r="30" spans="1:42" ht="17.25" thickBot="1">
      <c r="B30" s="28" t="s">
        <v>138</v>
      </c>
      <c r="C30" s="25" t="s">
        <v>244</v>
      </c>
      <c r="D30" s="30" t="s">
        <v>255</v>
      </c>
      <c r="E30" s="30" t="s">
        <v>256</v>
      </c>
      <c r="F30" s="30"/>
      <c r="G30" s="30"/>
      <c r="H30" s="30"/>
      <c r="I30" s="30"/>
      <c r="J30" s="30"/>
      <c r="K30" s="30"/>
      <c r="L30" s="30"/>
    </row>
    <row r="31" spans="1:42" ht="17.25" thickBot="1">
      <c r="B31" s="28" t="s">
        <v>140</v>
      </c>
      <c r="C31" s="25" t="s">
        <v>244</v>
      </c>
      <c r="D31" s="30" t="s">
        <v>257</v>
      </c>
      <c r="E31" s="30" t="s">
        <v>258</v>
      </c>
      <c r="F31" s="30"/>
      <c r="G31" s="30"/>
      <c r="H31" s="30"/>
      <c r="I31" s="30"/>
      <c r="J31" s="30"/>
      <c r="K31" s="30"/>
      <c r="L31" s="30"/>
    </row>
    <row r="32" spans="1:42" ht="17.25" thickBot="1">
      <c r="B32" s="28" t="s">
        <v>141</v>
      </c>
      <c r="C32" s="25" t="s">
        <v>244</v>
      </c>
      <c r="D32" s="30" t="s">
        <v>259</v>
      </c>
      <c r="E32" s="30" t="s">
        <v>260</v>
      </c>
      <c r="F32" s="30"/>
      <c r="G32" s="30"/>
      <c r="H32" s="30"/>
      <c r="I32" s="30"/>
      <c r="J32" s="30"/>
      <c r="K32" s="30"/>
      <c r="L32" s="30"/>
    </row>
    <row r="33" spans="2:12" ht="17.25" thickBot="1">
      <c r="B33" s="28" t="s">
        <v>142</v>
      </c>
      <c r="C33" s="25" t="s">
        <v>244</v>
      </c>
      <c r="D33" s="30" t="s">
        <v>261</v>
      </c>
      <c r="E33" s="30" t="s">
        <v>262</v>
      </c>
      <c r="F33" s="30"/>
      <c r="G33" s="30"/>
      <c r="H33" s="30"/>
      <c r="I33" s="30"/>
      <c r="J33" s="30"/>
      <c r="K33" s="30"/>
      <c r="L33" s="30"/>
    </row>
    <row r="34" spans="2:12" ht="17.25" thickBot="1">
      <c r="B34" s="28" t="s">
        <v>143</v>
      </c>
      <c r="C34" s="25" t="s">
        <v>244</v>
      </c>
      <c r="D34" s="30" t="s">
        <v>263</v>
      </c>
      <c r="E34" s="30" t="s">
        <v>264</v>
      </c>
      <c r="F34" s="30"/>
      <c r="G34" s="30"/>
      <c r="H34" s="30"/>
      <c r="I34" s="30"/>
      <c r="J34" s="30"/>
      <c r="K34" s="30"/>
      <c r="L34" s="30"/>
    </row>
    <row r="35" spans="2:12" ht="27.75" thickBot="1">
      <c r="B35" s="28" t="s">
        <v>144</v>
      </c>
      <c r="C35" s="25" t="s">
        <v>244</v>
      </c>
      <c r="D35" s="30" t="s">
        <v>265</v>
      </c>
      <c r="E35" s="30" t="s">
        <v>266</v>
      </c>
      <c r="F35" s="30"/>
      <c r="G35" s="30"/>
      <c r="H35" s="30"/>
      <c r="I35" s="30"/>
      <c r="J35" s="30"/>
      <c r="K35" s="30"/>
      <c r="L35" s="30"/>
    </row>
    <row r="36" spans="2:12" ht="104.25" thickBot="1">
      <c r="B36" s="28" t="s">
        <v>146</v>
      </c>
      <c r="C36" s="25" t="s">
        <v>244</v>
      </c>
      <c r="D36" s="30" t="s">
        <v>267</v>
      </c>
      <c r="E36" s="30" t="s">
        <v>268</v>
      </c>
      <c r="F36" s="30" t="s">
        <v>269</v>
      </c>
      <c r="G36" s="30" t="s">
        <v>270</v>
      </c>
      <c r="H36" s="30" t="s">
        <v>271</v>
      </c>
      <c r="I36" s="30" t="s">
        <v>272</v>
      </c>
      <c r="J36" s="30" t="s">
        <v>273</v>
      </c>
      <c r="K36" s="30" t="s">
        <v>274</v>
      </c>
      <c r="L36" s="30" t="s">
        <v>275</v>
      </c>
    </row>
    <row r="37" spans="2:12" ht="17.25" thickBot="1">
      <c r="B37" s="28" t="s">
        <v>147</v>
      </c>
      <c r="C37" s="25" t="s">
        <v>244</v>
      </c>
      <c r="D37" s="30" t="s">
        <v>276</v>
      </c>
      <c r="E37" s="30"/>
      <c r="F37" s="30"/>
      <c r="G37" s="30"/>
      <c r="H37" s="30"/>
      <c r="I37" s="30"/>
      <c r="J37" s="30"/>
      <c r="K37" s="30"/>
      <c r="L37" s="30"/>
    </row>
    <row r="38" spans="2:12" ht="17.25" thickBot="1">
      <c r="B38" s="28" t="s">
        <v>148</v>
      </c>
      <c r="C38" s="25" t="s">
        <v>244</v>
      </c>
      <c r="D38" s="30" t="s">
        <v>277</v>
      </c>
      <c r="E38" s="30"/>
      <c r="F38" s="30"/>
      <c r="G38" s="30"/>
      <c r="H38" s="30"/>
      <c r="I38" s="30"/>
      <c r="J38" s="30"/>
      <c r="K38" s="30"/>
      <c r="L38" s="30"/>
    </row>
    <row r="39" spans="2:12" ht="27.75" thickBot="1">
      <c r="B39" s="28" t="s">
        <v>149</v>
      </c>
      <c r="C39" s="25" t="s">
        <v>244</v>
      </c>
      <c r="D39" s="30" t="s">
        <v>510</v>
      </c>
      <c r="E39" s="30" t="s">
        <v>278</v>
      </c>
      <c r="F39" s="30" t="s">
        <v>511</v>
      </c>
      <c r="G39" s="30" t="s">
        <v>279</v>
      </c>
      <c r="H39" s="30"/>
      <c r="I39" s="30"/>
      <c r="J39" s="30"/>
      <c r="K39" s="30"/>
      <c r="L39" s="30"/>
    </row>
    <row r="40" spans="2:12" ht="17.25" thickBot="1">
      <c r="B40" s="28" t="s">
        <v>150</v>
      </c>
      <c r="C40" s="25" t="s">
        <v>244</v>
      </c>
      <c r="D40" s="30" t="s">
        <v>280</v>
      </c>
      <c r="E40" s="30" t="s">
        <v>281</v>
      </c>
      <c r="F40" s="30" t="s">
        <v>282</v>
      </c>
      <c r="G40" s="30"/>
      <c r="H40" s="30"/>
      <c r="I40" s="30"/>
      <c r="J40" s="30"/>
      <c r="K40" s="30"/>
      <c r="L40" s="30"/>
    </row>
    <row r="41" spans="2:12" ht="27.75" thickBot="1">
      <c r="B41" s="28" t="s">
        <v>151</v>
      </c>
      <c r="C41" s="25" t="s">
        <v>244</v>
      </c>
      <c r="D41" s="30" t="s">
        <v>283</v>
      </c>
      <c r="E41" s="30" t="s">
        <v>284</v>
      </c>
      <c r="F41" s="30"/>
      <c r="G41" s="30"/>
      <c r="H41" s="30"/>
      <c r="I41" s="30"/>
      <c r="J41" s="30"/>
      <c r="K41" s="30"/>
      <c r="L41" s="30"/>
    </row>
    <row r="42" spans="2:12" ht="27.75" thickBot="1">
      <c r="B42" s="28" t="s">
        <v>152</v>
      </c>
      <c r="C42" s="25" t="s">
        <v>244</v>
      </c>
      <c r="D42" s="30" t="s">
        <v>285</v>
      </c>
      <c r="E42" s="30" t="s">
        <v>286</v>
      </c>
      <c r="F42" s="30"/>
      <c r="G42" s="30"/>
      <c r="H42" s="30"/>
      <c r="I42" s="30"/>
      <c r="J42" s="30"/>
      <c r="K42" s="30"/>
      <c r="L42" s="30"/>
    </row>
    <row r="43" spans="2:12" ht="17.25" thickBot="1">
      <c r="B43" s="28" t="s">
        <v>153</v>
      </c>
      <c r="C43" s="25" t="s">
        <v>244</v>
      </c>
      <c r="D43" s="30" t="s">
        <v>287</v>
      </c>
      <c r="E43" s="30" t="s">
        <v>288</v>
      </c>
      <c r="F43" s="30"/>
      <c r="G43" s="30"/>
      <c r="H43" s="30"/>
      <c r="I43" s="30"/>
      <c r="J43" s="30"/>
      <c r="K43" s="30"/>
      <c r="L43" s="30"/>
    </row>
    <row r="44" spans="2:12" ht="27.75" thickBot="1">
      <c r="B44" s="28" t="s">
        <v>154</v>
      </c>
      <c r="C44" s="25" t="s">
        <v>244</v>
      </c>
      <c r="D44" s="30" t="s">
        <v>289</v>
      </c>
      <c r="E44" s="30" t="s">
        <v>290</v>
      </c>
      <c r="F44" s="30"/>
      <c r="G44" s="30"/>
      <c r="H44" s="30"/>
      <c r="I44" s="30"/>
      <c r="J44" s="30"/>
      <c r="K44" s="30"/>
      <c r="L44" s="30"/>
    </row>
    <row r="45" spans="2:12" ht="17.25" thickBot="1">
      <c r="B45" s="28" t="s">
        <v>155</v>
      </c>
      <c r="C45" s="25" t="s">
        <v>244</v>
      </c>
      <c r="D45" s="30" t="s">
        <v>291</v>
      </c>
      <c r="E45" s="30" t="s">
        <v>292</v>
      </c>
      <c r="F45" s="30"/>
      <c r="G45" s="30"/>
      <c r="H45" s="30"/>
      <c r="I45" s="30"/>
      <c r="J45" s="30"/>
      <c r="K45" s="30"/>
      <c r="L45" s="30"/>
    </row>
    <row r="46" spans="2:12" ht="53.25" thickBot="1">
      <c r="B46" s="28" t="s">
        <v>156</v>
      </c>
      <c r="C46" s="25" t="s">
        <v>244</v>
      </c>
      <c r="D46" s="30" t="s">
        <v>293</v>
      </c>
      <c r="E46" s="30" t="s">
        <v>294</v>
      </c>
      <c r="F46" s="30" t="s">
        <v>295</v>
      </c>
      <c r="G46" s="30" t="s">
        <v>296</v>
      </c>
      <c r="H46" s="30" t="s">
        <v>297</v>
      </c>
      <c r="I46" s="30" t="s">
        <v>298</v>
      </c>
      <c r="J46" s="30"/>
      <c r="K46" s="30"/>
      <c r="L46" s="30"/>
    </row>
    <row r="47" spans="2:12" ht="27.75" thickBot="1">
      <c r="B47" s="28" t="s">
        <v>157</v>
      </c>
      <c r="C47" s="25" t="s">
        <v>244</v>
      </c>
      <c r="D47" s="30" t="s">
        <v>299</v>
      </c>
      <c r="E47" s="30" t="s">
        <v>300</v>
      </c>
      <c r="F47" s="30"/>
      <c r="G47" s="30"/>
      <c r="H47" s="30"/>
      <c r="I47" s="30"/>
      <c r="J47" s="30"/>
      <c r="K47" s="30"/>
      <c r="L47" s="30"/>
    </row>
    <row r="48" spans="2:12" ht="17.25" thickBot="1">
      <c r="B48" s="28" t="s">
        <v>158</v>
      </c>
      <c r="C48" s="25" t="s">
        <v>244</v>
      </c>
      <c r="D48" s="30" t="s">
        <v>301</v>
      </c>
      <c r="E48" s="30" t="s">
        <v>302</v>
      </c>
      <c r="F48" s="30"/>
      <c r="G48" s="30"/>
      <c r="H48" s="30"/>
      <c r="I48" s="30"/>
      <c r="J48" s="30"/>
      <c r="K48" s="30"/>
      <c r="L48" s="30"/>
    </row>
    <row r="49" spans="2:12" ht="180.75" thickBot="1">
      <c r="B49" s="28" t="s">
        <v>159</v>
      </c>
      <c r="C49" s="25" t="s">
        <v>244</v>
      </c>
      <c r="D49" s="30" t="s">
        <v>303</v>
      </c>
      <c r="E49" s="30" t="s">
        <v>304</v>
      </c>
      <c r="F49" s="30" t="s">
        <v>305</v>
      </c>
      <c r="G49" s="30" t="s">
        <v>306</v>
      </c>
      <c r="H49" s="30" t="s">
        <v>307</v>
      </c>
      <c r="I49" s="30" t="s">
        <v>308</v>
      </c>
      <c r="J49" s="30" t="s">
        <v>309</v>
      </c>
      <c r="K49" s="30" t="s">
        <v>310</v>
      </c>
      <c r="L49" s="30"/>
    </row>
    <row r="50" spans="2:12" ht="27.75" thickBot="1">
      <c r="B50" s="28" t="s">
        <v>160</v>
      </c>
      <c r="C50" s="25" t="s">
        <v>244</v>
      </c>
      <c r="D50" s="30" t="s">
        <v>311</v>
      </c>
      <c r="E50" s="30" t="s">
        <v>312</v>
      </c>
      <c r="F50" s="30" t="s">
        <v>313</v>
      </c>
      <c r="G50" s="30" t="s">
        <v>314</v>
      </c>
      <c r="H50" s="30" t="s">
        <v>315</v>
      </c>
      <c r="I50" s="30"/>
      <c r="J50" s="30"/>
      <c r="K50" s="30"/>
      <c r="L50" s="30"/>
    </row>
    <row r="51" spans="2:12" ht="142.5" thickBot="1">
      <c r="B51" s="28" t="s">
        <v>161</v>
      </c>
      <c r="C51" s="25" t="s">
        <v>244</v>
      </c>
      <c r="D51" s="30" t="s">
        <v>316</v>
      </c>
      <c r="E51" s="30" t="s">
        <v>317</v>
      </c>
      <c r="F51" s="30" t="s">
        <v>318</v>
      </c>
      <c r="G51" s="30" t="s">
        <v>319</v>
      </c>
      <c r="H51" s="30" t="s">
        <v>320</v>
      </c>
      <c r="I51" s="30" t="s">
        <v>321</v>
      </c>
      <c r="J51" s="30" t="s">
        <v>322</v>
      </c>
      <c r="K51" s="30" t="s">
        <v>323</v>
      </c>
      <c r="L51" s="30"/>
    </row>
    <row r="52" spans="2:12" ht="129.75" thickBot="1">
      <c r="B52" s="28" t="s">
        <v>162</v>
      </c>
      <c r="C52" s="25" t="s">
        <v>244</v>
      </c>
      <c r="D52" s="30" t="s">
        <v>324</v>
      </c>
      <c r="E52" s="30" t="s">
        <v>325</v>
      </c>
      <c r="F52" s="30" t="s">
        <v>326</v>
      </c>
      <c r="G52" s="30" t="s">
        <v>327</v>
      </c>
      <c r="H52" s="30" t="s">
        <v>328</v>
      </c>
      <c r="I52" s="30" t="s">
        <v>329</v>
      </c>
      <c r="J52" s="30" t="s">
        <v>330</v>
      </c>
      <c r="K52" s="30" t="s">
        <v>331</v>
      </c>
      <c r="L52" s="30"/>
    </row>
    <row r="53" spans="2:12" ht="91.5" thickBot="1">
      <c r="B53" s="28" t="s">
        <v>163</v>
      </c>
      <c r="C53" s="25" t="s">
        <v>244</v>
      </c>
      <c r="D53" s="30" t="s">
        <v>332</v>
      </c>
      <c r="E53" s="30" t="s">
        <v>333</v>
      </c>
      <c r="F53" s="30" t="s">
        <v>334</v>
      </c>
      <c r="G53" s="30" t="s">
        <v>335</v>
      </c>
      <c r="H53" s="30" t="s">
        <v>336</v>
      </c>
      <c r="I53" s="30" t="s">
        <v>337</v>
      </c>
      <c r="J53" s="30"/>
      <c r="K53" s="30"/>
      <c r="L53" s="30"/>
    </row>
    <row r="54" spans="2:12" ht="53.25" thickBot="1">
      <c r="B54" s="28" t="s">
        <v>164</v>
      </c>
      <c r="C54" s="25" t="s">
        <v>244</v>
      </c>
      <c r="D54" s="30" t="s">
        <v>338</v>
      </c>
      <c r="E54" s="30" t="s">
        <v>339</v>
      </c>
      <c r="F54" s="30" t="s">
        <v>340</v>
      </c>
      <c r="G54" s="30" t="s">
        <v>341</v>
      </c>
      <c r="H54" s="30" t="s">
        <v>342</v>
      </c>
      <c r="I54" s="30"/>
      <c r="J54" s="30"/>
      <c r="K54" s="30"/>
      <c r="L54" s="30"/>
    </row>
    <row r="55" spans="2:12" ht="17.25" thickBot="1">
      <c r="B55" s="28" t="s">
        <v>165</v>
      </c>
      <c r="C55" s="25" t="s">
        <v>244</v>
      </c>
      <c r="D55" s="30" t="s">
        <v>343</v>
      </c>
      <c r="E55" s="30" t="s">
        <v>344</v>
      </c>
      <c r="F55" s="30" t="s">
        <v>345</v>
      </c>
      <c r="G55" s="30"/>
      <c r="H55" s="30"/>
      <c r="I55" s="30"/>
      <c r="J55" s="30"/>
      <c r="K55" s="30"/>
      <c r="L55" s="30"/>
    </row>
    <row r="56" spans="2:12" ht="27.75" thickBot="1">
      <c r="B56" s="28" t="s">
        <v>166</v>
      </c>
      <c r="C56" s="25" t="s">
        <v>244</v>
      </c>
      <c r="D56" s="30" t="s">
        <v>346</v>
      </c>
      <c r="E56" s="30" t="s">
        <v>347</v>
      </c>
      <c r="F56" s="30" t="s">
        <v>348</v>
      </c>
      <c r="G56" s="30" t="s">
        <v>349</v>
      </c>
      <c r="H56" s="30" t="s">
        <v>350</v>
      </c>
      <c r="I56" s="30"/>
      <c r="J56" s="30"/>
      <c r="K56" s="30"/>
      <c r="L56" s="30"/>
    </row>
    <row r="57" spans="2:12" ht="17.25" thickBot="1">
      <c r="B57" s="28" t="s">
        <v>167</v>
      </c>
      <c r="C57" s="25" t="s">
        <v>244</v>
      </c>
      <c r="D57" s="30" t="s">
        <v>351</v>
      </c>
      <c r="E57" s="30"/>
      <c r="F57" s="30"/>
      <c r="G57" s="30"/>
      <c r="H57" s="30"/>
      <c r="I57" s="30"/>
      <c r="J57" s="30"/>
      <c r="K57" s="30"/>
      <c r="L57" s="30"/>
    </row>
    <row r="58" spans="2:12" ht="66" thickBot="1">
      <c r="B58" s="28" t="s">
        <v>168</v>
      </c>
      <c r="C58" s="25" t="s">
        <v>244</v>
      </c>
      <c r="D58" s="30" t="s">
        <v>352</v>
      </c>
      <c r="E58" s="30" t="s">
        <v>353</v>
      </c>
      <c r="F58" s="30" t="s">
        <v>354</v>
      </c>
      <c r="G58" s="30" t="s">
        <v>355</v>
      </c>
      <c r="H58" s="30" t="s">
        <v>356</v>
      </c>
      <c r="I58" s="30" t="s">
        <v>357</v>
      </c>
      <c r="J58" s="30"/>
      <c r="K58" s="30"/>
      <c r="L58" s="30"/>
    </row>
    <row r="59" spans="2:12" ht="27.75" thickBot="1">
      <c r="B59" s="28" t="s">
        <v>169</v>
      </c>
      <c r="C59" s="25" t="s">
        <v>244</v>
      </c>
      <c r="D59" s="30" t="s">
        <v>358</v>
      </c>
      <c r="E59" s="30" t="s">
        <v>359</v>
      </c>
      <c r="F59" s="30"/>
      <c r="G59" s="30"/>
      <c r="H59" s="30"/>
      <c r="I59" s="30"/>
      <c r="J59" s="30"/>
      <c r="K59" s="30"/>
      <c r="L59" s="30"/>
    </row>
    <row r="60" spans="2:12" ht="17.25" thickBot="1">
      <c r="B60" s="28" t="s">
        <v>171</v>
      </c>
      <c r="C60" s="25" t="s">
        <v>244</v>
      </c>
      <c r="D60" s="30" t="s">
        <v>360</v>
      </c>
      <c r="E60" s="30" t="s">
        <v>361</v>
      </c>
      <c r="F60" s="30"/>
      <c r="G60" s="30"/>
      <c r="H60" s="30"/>
      <c r="I60" s="30"/>
      <c r="J60" s="30"/>
      <c r="K60" s="30"/>
      <c r="L60" s="30"/>
    </row>
    <row r="61" spans="2:12" ht="17.25" thickBot="1">
      <c r="B61" s="28" t="s">
        <v>173</v>
      </c>
      <c r="C61" s="25" t="s">
        <v>244</v>
      </c>
      <c r="D61" s="30" t="s">
        <v>362</v>
      </c>
      <c r="E61" s="30"/>
      <c r="F61" s="30"/>
      <c r="G61" s="30"/>
      <c r="H61" s="30"/>
      <c r="I61" s="30"/>
      <c r="J61" s="30"/>
      <c r="K61" s="30"/>
      <c r="L61" s="30"/>
    </row>
    <row r="62" spans="2:12" ht="17.25" thickBot="1">
      <c r="B62" s="28" t="s">
        <v>174</v>
      </c>
      <c r="C62" s="25" t="s">
        <v>244</v>
      </c>
      <c r="D62" s="30" t="s">
        <v>363</v>
      </c>
      <c r="E62" s="30"/>
      <c r="F62" s="30"/>
      <c r="G62" s="30"/>
      <c r="H62" s="30"/>
      <c r="I62" s="30"/>
      <c r="J62" s="30"/>
      <c r="K62" s="30"/>
      <c r="L62" s="30"/>
    </row>
    <row r="63" spans="2:12" ht="27.75" thickBot="1">
      <c r="B63" s="28" t="s">
        <v>175</v>
      </c>
      <c r="C63" s="25" t="s">
        <v>244</v>
      </c>
      <c r="D63" s="30" t="s">
        <v>364</v>
      </c>
      <c r="E63" s="30" t="s">
        <v>365</v>
      </c>
      <c r="F63" s="30" t="s">
        <v>366</v>
      </c>
      <c r="G63" s="30"/>
      <c r="H63" s="30"/>
      <c r="I63" s="30"/>
      <c r="J63" s="30"/>
      <c r="K63" s="30"/>
      <c r="L63" s="30"/>
    </row>
    <row r="64" spans="2:12" ht="27.75" thickBot="1">
      <c r="B64" s="28" t="s">
        <v>176</v>
      </c>
      <c r="C64" s="25" t="s">
        <v>244</v>
      </c>
      <c r="D64" s="30" t="s">
        <v>367</v>
      </c>
      <c r="E64" s="30"/>
      <c r="F64" s="30"/>
      <c r="G64" s="30"/>
      <c r="H64" s="30"/>
      <c r="I64" s="30"/>
      <c r="J64" s="30"/>
      <c r="K64" s="30"/>
      <c r="L64" s="30"/>
    </row>
    <row r="65" spans="2:13" ht="17.25" thickBot="1">
      <c r="B65" s="28" t="s">
        <v>178</v>
      </c>
      <c r="C65" s="25" t="s">
        <v>244</v>
      </c>
      <c r="D65" s="30" t="s">
        <v>512</v>
      </c>
      <c r="E65" s="30" t="s">
        <v>368</v>
      </c>
      <c r="F65" s="30"/>
      <c r="G65" s="30"/>
      <c r="H65" s="30"/>
      <c r="I65" s="30"/>
      <c r="J65" s="30"/>
      <c r="K65" s="30"/>
      <c r="L65" s="30"/>
    </row>
    <row r="66" spans="2:13" ht="17.25" thickBot="1">
      <c r="B66" s="28" t="s">
        <v>179</v>
      </c>
      <c r="C66" s="25" t="s">
        <v>244</v>
      </c>
      <c r="D66" s="29" t="s">
        <v>513</v>
      </c>
      <c r="E66" s="30" t="s">
        <v>369</v>
      </c>
      <c r="F66" s="30" t="s">
        <v>370</v>
      </c>
      <c r="G66" s="30"/>
      <c r="H66" s="30"/>
      <c r="I66" s="30"/>
      <c r="J66" s="30"/>
      <c r="K66" s="30"/>
      <c r="L66" s="30"/>
      <c r="M66" s="30"/>
    </row>
    <row r="67" spans="2:13" ht="27.75" thickBot="1">
      <c r="B67" s="28" t="s">
        <v>180</v>
      </c>
      <c r="C67" s="25" t="s">
        <v>244</v>
      </c>
      <c r="D67" s="30" t="s">
        <v>371</v>
      </c>
      <c r="E67" s="30" t="s">
        <v>372</v>
      </c>
      <c r="F67" s="30" t="s">
        <v>373</v>
      </c>
      <c r="G67" s="30" t="s">
        <v>374</v>
      </c>
      <c r="H67" s="30"/>
      <c r="I67" s="30"/>
      <c r="J67" s="30"/>
      <c r="K67" s="30"/>
      <c r="L67" s="30"/>
    </row>
    <row r="68" spans="2:13" ht="53.25" thickBot="1">
      <c r="B68" s="28" t="s">
        <v>182</v>
      </c>
      <c r="C68" s="25" t="s">
        <v>244</v>
      </c>
      <c r="D68" s="30" t="s">
        <v>375</v>
      </c>
      <c r="E68" s="30" t="s">
        <v>376</v>
      </c>
      <c r="F68" s="30" t="s">
        <v>377</v>
      </c>
      <c r="G68" s="30" t="s">
        <v>378</v>
      </c>
      <c r="H68" s="30"/>
      <c r="I68" s="30"/>
      <c r="J68" s="30"/>
      <c r="K68" s="30"/>
      <c r="L68" s="30"/>
    </row>
    <row r="69" spans="2:13" ht="78.75" thickBot="1">
      <c r="B69" s="28" t="s">
        <v>183</v>
      </c>
      <c r="C69" s="25" t="s">
        <v>244</v>
      </c>
      <c r="D69" s="30" t="s">
        <v>379</v>
      </c>
      <c r="E69" s="30" t="s">
        <v>380</v>
      </c>
      <c r="F69" s="30" t="s">
        <v>381</v>
      </c>
      <c r="G69" s="30" t="s">
        <v>382</v>
      </c>
      <c r="H69" s="30" t="s">
        <v>383</v>
      </c>
      <c r="I69" s="30" t="s">
        <v>384</v>
      </c>
      <c r="J69" s="30" t="s">
        <v>385</v>
      </c>
      <c r="K69" s="30" t="s">
        <v>386</v>
      </c>
      <c r="L69" s="30"/>
    </row>
    <row r="70" spans="2:13" ht="129.75" thickBot="1">
      <c r="B70" s="28" t="s">
        <v>184</v>
      </c>
      <c r="C70" s="25" t="s">
        <v>244</v>
      </c>
      <c r="D70" s="30" t="s">
        <v>387</v>
      </c>
      <c r="E70" s="30" t="s">
        <v>388</v>
      </c>
      <c r="F70" s="30" t="s">
        <v>389</v>
      </c>
      <c r="G70" s="30" t="s">
        <v>390</v>
      </c>
      <c r="H70" s="30" t="s">
        <v>391</v>
      </c>
      <c r="I70" s="30" t="s">
        <v>392</v>
      </c>
      <c r="J70" s="30" t="s">
        <v>393</v>
      </c>
      <c r="K70" s="30" t="s">
        <v>394</v>
      </c>
      <c r="L70" s="30" t="s">
        <v>395</v>
      </c>
    </row>
    <row r="71" spans="2:13" ht="40.5" thickBot="1">
      <c r="B71" s="28" t="s">
        <v>186</v>
      </c>
      <c r="C71" s="25" t="s">
        <v>244</v>
      </c>
      <c r="D71" s="30" t="s">
        <v>396</v>
      </c>
      <c r="E71" s="30" t="s">
        <v>397</v>
      </c>
      <c r="F71" s="30" t="s">
        <v>398</v>
      </c>
      <c r="G71" s="30" t="s">
        <v>399</v>
      </c>
      <c r="H71" s="30" t="s">
        <v>400</v>
      </c>
      <c r="I71" s="30"/>
      <c r="J71" s="30"/>
      <c r="K71" s="30"/>
      <c r="L71" s="30"/>
    </row>
    <row r="72" spans="2:13" ht="27.75" thickBot="1">
      <c r="B72" s="28" t="s">
        <v>187</v>
      </c>
      <c r="C72" s="25" t="s">
        <v>244</v>
      </c>
      <c r="D72" s="30" t="s">
        <v>401</v>
      </c>
      <c r="E72" s="30" t="s">
        <v>402</v>
      </c>
      <c r="F72" s="30" t="s">
        <v>403</v>
      </c>
      <c r="G72" s="30" t="s">
        <v>404</v>
      </c>
      <c r="H72" s="30"/>
      <c r="I72" s="30"/>
      <c r="J72" s="30"/>
      <c r="K72" s="30"/>
      <c r="L72" s="30"/>
    </row>
    <row r="73" spans="2:13" ht="17.25" thickBot="1">
      <c r="B73" s="28" t="s">
        <v>188</v>
      </c>
      <c r="C73" s="25" t="s">
        <v>244</v>
      </c>
      <c r="D73" s="30" t="s">
        <v>405</v>
      </c>
      <c r="E73" s="30"/>
      <c r="F73" s="30"/>
      <c r="G73" s="30"/>
      <c r="H73" s="30"/>
      <c r="I73" s="30"/>
      <c r="J73" s="30"/>
      <c r="K73" s="30"/>
      <c r="L73" s="30"/>
    </row>
    <row r="74" spans="2:13" ht="27.75" thickBot="1">
      <c r="B74" s="28" t="s">
        <v>189</v>
      </c>
      <c r="C74" s="25" t="s">
        <v>244</v>
      </c>
      <c r="D74" s="30" t="s">
        <v>406</v>
      </c>
      <c r="E74" s="30" t="s">
        <v>407</v>
      </c>
      <c r="F74" s="30"/>
      <c r="G74" s="30"/>
      <c r="H74" s="30"/>
      <c r="I74" s="30"/>
      <c r="J74" s="30"/>
      <c r="K74" s="30"/>
      <c r="L74" s="30"/>
    </row>
    <row r="75" spans="2:13" ht="17.25" thickBot="1">
      <c r="B75" s="28" t="s">
        <v>190</v>
      </c>
      <c r="C75" s="25" t="s">
        <v>244</v>
      </c>
      <c r="D75" s="30" t="s">
        <v>408</v>
      </c>
      <c r="E75" s="30" t="s">
        <v>409</v>
      </c>
      <c r="F75" s="30"/>
      <c r="G75" s="30"/>
      <c r="H75" s="30"/>
      <c r="I75" s="30"/>
      <c r="J75" s="30"/>
      <c r="K75" s="30"/>
      <c r="L75" s="30"/>
    </row>
    <row r="76" spans="2:13" ht="27.75" thickBot="1">
      <c r="B76" s="28" t="s">
        <v>192</v>
      </c>
      <c r="C76" s="25" t="s">
        <v>244</v>
      </c>
      <c r="D76" s="30" t="s">
        <v>410</v>
      </c>
      <c r="E76" s="30" t="s">
        <v>411</v>
      </c>
      <c r="F76" s="30" t="s">
        <v>412</v>
      </c>
      <c r="G76" s="30" t="s">
        <v>413</v>
      </c>
      <c r="H76" s="30"/>
      <c r="I76" s="30"/>
      <c r="J76" s="30"/>
      <c r="K76" s="30"/>
      <c r="L76" s="30"/>
    </row>
    <row r="77" spans="2:13" ht="17.25" thickBot="1">
      <c r="B77" s="28" t="s">
        <v>193</v>
      </c>
      <c r="C77" s="25" t="s">
        <v>244</v>
      </c>
      <c r="D77" s="30" t="s">
        <v>414</v>
      </c>
      <c r="E77" s="30" t="s">
        <v>415</v>
      </c>
      <c r="F77" s="30" t="s">
        <v>416</v>
      </c>
      <c r="G77" s="30"/>
      <c r="H77" s="30"/>
      <c r="I77" s="30"/>
      <c r="J77" s="30"/>
      <c r="K77" s="30"/>
      <c r="L77" s="30"/>
    </row>
    <row r="78" spans="2:13" ht="27.75" thickBot="1">
      <c r="B78" s="28" t="s">
        <v>195</v>
      </c>
      <c r="C78" s="25" t="s">
        <v>244</v>
      </c>
      <c r="D78" s="30" t="s">
        <v>417</v>
      </c>
      <c r="E78" s="30" t="s">
        <v>418</v>
      </c>
      <c r="F78" s="30"/>
      <c r="G78" s="30"/>
      <c r="H78" s="30"/>
      <c r="I78" s="30"/>
      <c r="J78" s="30"/>
      <c r="K78" s="30"/>
      <c r="L78" s="30"/>
    </row>
    <row r="79" spans="2:13" ht="40.5" thickBot="1">
      <c r="B79" s="28" t="s">
        <v>196</v>
      </c>
      <c r="C79" s="25" t="s">
        <v>244</v>
      </c>
      <c r="D79" s="30" t="s">
        <v>419</v>
      </c>
      <c r="E79" s="30" t="s">
        <v>420</v>
      </c>
      <c r="F79" s="30"/>
      <c r="G79" s="30"/>
      <c r="H79" s="30"/>
      <c r="I79" s="30"/>
      <c r="J79" s="30"/>
      <c r="K79" s="30"/>
      <c r="L79" s="30"/>
    </row>
    <row r="80" spans="2:13" ht="17.25" thickBot="1">
      <c r="B80" s="28" t="s">
        <v>197</v>
      </c>
      <c r="C80" s="25" t="s">
        <v>244</v>
      </c>
      <c r="D80" s="30" t="s">
        <v>421</v>
      </c>
      <c r="E80" s="30" t="s">
        <v>422</v>
      </c>
      <c r="F80" s="30"/>
      <c r="G80" s="30"/>
      <c r="H80" s="30"/>
      <c r="I80" s="30"/>
      <c r="J80" s="30"/>
      <c r="K80" s="30"/>
      <c r="L80" s="30"/>
    </row>
    <row r="81" spans="2:12" ht="27.75" thickBot="1">
      <c r="B81" s="28" t="s">
        <v>198</v>
      </c>
      <c r="C81" s="25" t="s">
        <v>244</v>
      </c>
      <c r="D81" s="30" t="s">
        <v>423</v>
      </c>
      <c r="E81" s="30" t="s">
        <v>424</v>
      </c>
      <c r="F81" s="30" t="s">
        <v>425</v>
      </c>
      <c r="G81" s="30" t="s">
        <v>426</v>
      </c>
      <c r="H81" s="30"/>
      <c r="I81" s="30"/>
      <c r="J81" s="30"/>
      <c r="K81" s="30"/>
      <c r="L81" s="30"/>
    </row>
    <row r="82" spans="2:12" ht="27.75" thickBot="1">
      <c r="B82" s="28" t="s">
        <v>199</v>
      </c>
      <c r="C82" s="25" t="s">
        <v>244</v>
      </c>
      <c r="D82" s="30" t="s">
        <v>427</v>
      </c>
      <c r="E82" s="30"/>
      <c r="F82" s="30"/>
      <c r="G82" s="30"/>
      <c r="H82" s="30"/>
      <c r="I82" s="30"/>
      <c r="J82" s="30"/>
      <c r="K82" s="30"/>
      <c r="L82" s="30"/>
    </row>
    <row r="83" spans="2:12" ht="27.75" thickBot="1">
      <c r="B83" s="28" t="s">
        <v>200</v>
      </c>
      <c r="C83" s="25" t="s">
        <v>244</v>
      </c>
      <c r="D83" s="30" t="s">
        <v>428</v>
      </c>
      <c r="E83" s="30" t="s">
        <v>429</v>
      </c>
      <c r="F83" s="30"/>
      <c r="G83" s="30"/>
      <c r="H83" s="30"/>
      <c r="I83" s="30"/>
      <c r="J83" s="30"/>
      <c r="K83" s="30"/>
      <c r="L83" s="30"/>
    </row>
    <row r="84" spans="2:12" ht="27.75" thickBot="1">
      <c r="B84" s="28" t="s">
        <v>202</v>
      </c>
      <c r="C84" s="25" t="s">
        <v>244</v>
      </c>
      <c r="D84" s="30" t="s">
        <v>430</v>
      </c>
      <c r="E84" s="30" t="s">
        <v>431</v>
      </c>
      <c r="F84" s="30" t="s">
        <v>432</v>
      </c>
      <c r="G84" s="30" t="s">
        <v>433</v>
      </c>
      <c r="H84" s="30"/>
      <c r="I84" s="30"/>
      <c r="J84" s="30"/>
      <c r="K84" s="30"/>
      <c r="L84" s="30"/>
    </row>
    <row r="85" spans="2:12" ht="27.75" thickBot="1">
      <c r="B85" s="28" t="s">
        <v>203</v>
      </c>
      <c r="C85" s="25" t="s">
        <v>244</v>
      </c>
      <c r="D85" s="30" t="s">
        <v>434</v>
      </c>
      <c r="E85" s="30" t="s">
        <v>435</v>
      </c>
      <c r="F85" s="30" t="s">
        <v>436</v>
      </c>
      <c r="G85" s="30"/>
      <c r="H85" s="30"/>
      <c r="I85" s="30"/>
      <c r="J85" s="30"/>
      <c r="K85" s="30"/>
      <c r="L85" s="30"/>
    </row>
    <row r="86" spans="2:12" ht="27.75" thickBot="1">
      <c r="B86" s="28" t="s">
        <v>204</v>
      </c>
      <c r="C86" s="25" t="s">
        <v>244</v>
      </c>
      <c r="D86" s="30" t="s">
        <v>437</v>
      </c>
      <c r="E86" s="30" t="s">
        <v>438</v>
      </c>
      <c r="F86" s="30" t="s">
        <v>439</v>
      </c>
      <c r="G86" s="30"/>
      <c r="H86" s="30"/>
      <c r="I86" s="30"/>
      <c r="J86" s="30"/>
      <c r="K86" s="30"/>
      <c r="L86" s="30"/>
    </row>
    <row r="87" spans="2:12" ht="27.75" thickBot="1">
      <c r="B87" s="28" t="s">
        <v>206</v>
      </c>
      <c r="C87" s="25" t="s">
        <v>244</v>
      </c>
      <c r="D87" s="30" t="s">
        <v>440</v>
      </c>
      <c r="E87" s="30" t="s">
        <v>441</v>
      </c>
      <c r="F87" s="30" t="s">
        <v>442</v>
      </c>
      <c r="G87" s="30"/>
      <c r="H87" s="30"/>
      <c r="I87" s="30"/>
      <c r="J87" s="30"/>
      <c r="K87" s="30"/>
      <c r="L87" s="30"/>
    </row>
    <row r="88" spans="2:12" ht="17.25" thickBot="1">
      <c r="B88" s="28" t="s">
        <v>208</v>
      </c>
      <c r="C88" s="25" t="s">
        <v>244</v>
      </c>
      <c r="D88" s="30" t="s">
        <v>443</v>
      </c>
      <c r="E88" s="30" t="s">
        <v>444</v>
      </c>
      <c r="F88" s="30"/>
      <c r="G88" s="30"/>
      <c r="H88" s="30"/>
      <c r="I88" s="30"/>
      <c r="J88" s="30"/>
      <c r="K88" s="30"/>
      <c r="L88" s="30"/>
    </row>
    <row r="89" spans="2:12" ht="27.75" thickBot="1">
      <c r="B89" s="28" t="s">
        <v>209</v>
      </c>
      <c r="C89" s="25" t="s">
        <v>244</v>
      </c>
      <c r="D89" s="30" t="s">
        <v>445</v>
      </c>
      <c r="E89" s="30" t="s">
        <v>446</v>
      </c>
      <c r="F89" s="30"/>
      <c r="G89" s="30"/>
      <c r="H89" s="30"/>
      <c r="I89" s="30"/>
      <c r="J89" s="30"/>
      <c r="K89" s="30"/>
      <c r="L89" s="30"/>
    </row>
    <row r="90" spans="2:12" ht="27.75" thickBot="1">
      <c r="B90" s="28" t="s">
        <v>210</v>
      </c>
      <c r="C90" s="25" t="s">
        <v>244</v>
      </c>
      <c r="D90" s="30" t="s">
        <v>447</v>
      </c>
      <c r="E90" s="30" t="s">
        <v>448</v>
      </c>
      <c r="F90" s="30"/>
      <c r="G90" s="30"/>
      <c r="H90" s="30"/>
      <c r="I90" s="30"/>
      <c r="J90" s="30"/>
      <c r="K90" s="30"/>
      <c r="L90" s="30"/>
    </row>
    <row r="91" spans="2:12" ht="27.75" thickBot="1">
      <c r="B91" s="28" t="s">
        <v>211</v>
      </c>
      <c r="C91" s="25" t="s">
        <v>244</v>
      </c>
      <c r="D91" s="30" t="s">
        <v>449</v>
      </c>
      <c r="E91" s="30" t="s">
        <v>450</v>
      </c>
      <c r="F91" s="30"/>
      <c r="G91" s="30"/>
      <c r="H91" s="30"/>
      <c r="I91" s="30"/>
      <c r="J91" s="30"/>
      <c r="K91" s="30"/>
      <c r="L91" s="30"/>
    </row>
    <row r="92" spans="2:12" ht="17.25" thickBot="1">
      <c r="B92" s="28" t="s">
        <v>212</v>
      </c>
      <c r="C92" s="25" t="s">
        <v>244</v>
      </c>
      <c r="D92" s="30" t="s">
        <v>451</v>
      </c>
      <c r="E92" s="30" t="s">
        <v>452</v>
      </c>
      <c r="F92" s="30"/>
      <c r="G92" s="30"/>
      <c r="H92" s="30"/>
      <c r="I92" s="30"/>
      <c r="J92" s="30"/>
      <c r="K92" s="30"/>
      <c r="L92" s="30"/>
    </row>
    <row r="93" spans="2:12" ht="40.5" thickBot="1">
      <c r="B93" s="28" t="s">
        <v>213</v>
      </c>
      <c r="C93" s="25" t="s">
        <v>244</v>
      </c>
      <c r="D93" s="30" t="s">
        <v>453</v>
      </c>
      <c r="E93" s="30" t="s">
        <v>454</v>
      </c>
      <c r="F93" s="30" t="s">
        <v>455</v>
      </c>
      <c r="G93" s="30" t="s">
        <v>456</v>
      </c>
      <c r="H93" s="30"/>
      <c r="I93" s="30"/>
      <c r="J93" s="30"/>
      <c r="K93" s="30"/>
      <c r="L93" s="30"/>
    </row>
    <row r="94" spans="2:12" ht="17.25" thickBot="1">
      <c r="B94" s="28" t="s">
        <v>214</v>
      </c>
      <c r="C94" s="25" t="s">
        <v>244</v>
      </c>
      <c r="D94" s="30" t="s">
        <v>457</v>
      </c>
      <c r="E94" s="30"/>
      <c r="F94" s="30"/>
      <c r="G94" s="30"/>
      <c r="H94" s="30"/>
      <c r="I94" s="30"/>
      <c r="J94" s="30"/>
      <c r="K94" s="30"/>
      <c r="L94" s="30"/>
    </row>
    <row r="95" spans="2:12" ht="53.25" thickBot="1">
      <c r="B95" s="28" t="s">
        <v>216</v>
      </c>
      <c r="C95" s="25" t="s">
        <v>244</v>
      </c>
      <c r="D95" s="30" t="s">
        <v>458</v>
      </c>
      <c r="E95" s="30" t="s">
        <v>459</v>
      </c>
      <c r="F95" s="30" t="s">
        <v>460</v>
      </c>
      <c r="G95" s="30" t="s">
        <v>461</v>
      </c>
      <c r="H95" s="30"/>
      <c r="I95" s="30"/>
      <c r="J95" s="30"/>
      <c r="K95" s="30"/>
      <c r="L95" s="30"/>
    </row>
    <row r="96" spans="2:12" ht="17.25" thickBot="1">
      <c r="B96" s="28" t="s">
        <v>217</v>
      </c>
      <c r="C96" s="25" t="s">
        <v>244</v>
      </c>
      <c r="D96" s="30" t="s">
        <v>462</v>
      </c>
      <c r="E96" s="30" t="s">
        <v>463</v>
      </c>
      <c r="F96" s="30" t="s">
        <v>464</v>
      </c>
      <c r="G96" s="30"/>
      <c r="H96" s="30"/>
      <c r="I96" s="30"/>
      <c r="J96" s="30"/>
      <c r="K96" s="30"/>
      <c r="L96" s="30"/>
    </row>
    <row r="97" spans="2:12" ht="27.75" thickBot="1">
      <c r="B97" s="28" t="s">
        <v>218</v>
      </c>
      <c r="C97" s="25" t="s">
        <v>244</v>
      </c>
      <c r="D97" s="30" t="s">
        <v>465</v>
      </c>
      <c r="E97" s="30" t="s">
        <v>466</v>
      </c>
      <c r="F97" s="30"/>
      <c r="G97" s="30"/>
      <c r="H97" s="30"/>
      <c r="I97" s="30"/>
      <c r="J97" s="30"/>
      <c r="K97" s="30"/>
      <c r="L97" s="30"/>
    </row>
    <row r="98" spans="2:12" ht="17.25" thickBot="1">
      <c r="B98" s="28" t="s">
        <v>219</v>
      </c>
      <c r="C98" s="25" t="s">
        <v>244</v>
      </c>
      <c r="D98" s="30" t="s">
        <v>467</v>
      </c>
      <c r="E98" s="30" t="s">
        <v>468</v>
      </c>
      <c r="F98" s="30" t="s">
        <v>469</v>
      </c>
      <c r="G98" s="30"/>
      <c r="H98" s="30"/>
      <c r="I98" s="30"/>
      <c r="J98" s="30"/>
      <c r="K98" s="30"/>
      <c r="L98" s="30"/>
    </row>
    <row r="99" spans="2:12" ht="27.75" thickBot="1">
      <c r="B99" s="28" t="s">
        <v>220</v>
      </c>
      <c r="C99" s="25" t="s">
        <v>244</v>
      </c>
      <c r="D99" s="30" t="s">
        <v>470</v>
      </c>
      <c r="E99" s="30" t="s">
        <v>471</v>
      </c>
      <c r="F99" s="30" t="s">
        <v>472</v>
      </c>
      <c r="G99" s="30"/>
      <c r="H99" s="30"/>
      <c r="I99" s="30"/>
      <c r="J99" s="30"/>
      <c r="K99" s="30"/>
      <c r="L99" s="30"/>
    </row>
    <row r="100" spans="2:12" ht="53.25" thickBot="1">
      <c r="B100" s="28" t="s">
        <v>221</v>
      </c>
      <c r="C100" s="25" t="s">
        <v>244</v>
      </c>
      <c r="D100" s="30" t="s">
        <v>473</v>
      </c>
      <c r="E100" s="30" t="s">
        <v>474</v>
      </c>
      <c r="F100" s="30" t="s">
        <v>475</v>
      </c>
      <c r="G100" s="30" t="s">
        <v>476</v>
      </c>
      <c r="H100" s="30"/>
      <c r="I100" s="30"/>
      <c r="J100" s="30"/>
      <c r="K100" s="30"/>
      <c r="L100" s="30"/>
    </row>
    <row r="101" spans="2:12" ht="27.75" thickBot="1">
      <c r="B101" s="28" t="s">
        <v>223</v>
      </c>
      <c r="C101" s="25" t="s">
        <v>244</v>
      </c>
      <c r="D101" s="30" t="s">
        <v>477</v>
      </c>
      <c r="E101" s="30" t="s">
        <v>478</v>
      </c>
      <c r="F101" s="30" t="s">
        <v>479</v>
      </c>
      <c r="G101" s="30"/>
      <c r="H101" s="30"/>
      <c r="I101" s="30"/>
      <c r="J101" s="30"/>
      <c r="K101" s="30"/>
      <c r="L101" s="30"/>
    </row>
    <row r="102" spans="2:12" ht="78.75" thickBot="1">
      <c r="B102" s="28" t="s">
        <v>225</v>
      </c>
      <c r="C102" s="25" t="s">
        <v>244</v>
      </c>
      <c r="D102" s="30" t="s">
        <v>480</v>
      </c>
      <c r="E102" s="30" t="s">
        <v>481</v>
      </c>
      <c r="F102" s="30" t="s">
        <v>482</v>
      </c>
      <c r="G102" s="30" t="s">
        <v>483</v>
      </c>
      <c r="H102" s="30" t="s">
        <v>484</v>
      </c>
      <c r="I102" s="30" t="s">
        <v>485</v>
      </c>
      <c r="J102" s="30"/>
      <c r="K102" s="30"/>
      <c r="L102" s="30"/>
    </row>
    <row r="103" spans="2:12" ht="17.25" thickBot="1">
      <c r="B103" s="28" t="s">
        <v>227</v>
      </c>
      <c r="C103" s="25" t="s">
        <v>244</v>
      </c>
      <c r="D103" s="30" t="s">
        <v>486</v>
      </c>
      <c r="E103" s="30" t="s">
        <v>487</v>
      </c>
      <c r="F103" s="30" t="s">
        <v>488</v>
      </c>
      <c r="G103" s="30" t="s">
        <v>489</v>
      </c>
      <c r="H103" s="30"/>
      <c r="I103" s="30"/>
      <c r="J103" s="30"/>
      <c r="K103" s="30"/>
      <c r="L103" s="30"/>
    </row>
    <row r="104" spans="2:12" ht="27.75" thickBot="1">
      <c r="B104" s="28" t="s">
        <v>228</v>
      </c>
      <c r="C104" s="25" t="s">
        <v>244</v>
      </c>
      <c r="D104" s="30" t="s">
        <v>490</v>
      </c>
      <c r="E104" s="30" t="s">
        <v>491</v>
      </c>
      <c r="F104" s="30" t="s">
        <v>492</v>
      </c>
      <c r="G104" s="30"/>
      <c r="H104" s="30"/>
      <c r="I104" s="30"/>
      <c r="J104" s="30"/>
      <c r="K104" s="30"/>
      <c r="L104" s="30"/>
    </row>
    <row r="105" spans="2:12" ht="17.25" thickBot="1">
      <c r="B105" s="28" t="s">
        <v>229</v>
      </c>
      <c r="C105" s="25" t="s">
        <v>244</v>
      </c>
      <c r="D105" s="30" t="s">
        <v>493</v>
      </c>
      <c r="E105" s="30" t="s">
        <v>494</v>
      </c>
      <c r="F105" s="30"/>
      <c r="G105" s="30"/>
      <c r="H105" s="30"/>
      <c r="I105" s="30"/>
      <c r="J105" s="30"/>
      <c r="K105" s="30"/>
      <c r="L105" s="30"/>
    </row>
    <row r="106" spans="2:12" ht="17.25" thickBot="1">
      <c r="B106" s="28" t="s">
        <v>231</v>
      </c>
      <c r="C106" s="25" t="s">
        <v>244</v>
      </c>
      <c r="D106" s="30" t="s">
        <v>495</v>
      </c>
      <c r="E106" s="30"/>
      <c r="F106" s="30"/>
      <c r="G106" s="30"/>
      <c r="H106" s="30"/>
      <c r="I106" s="30"/>
      <c r="J106" s="30"/>
      <c r="K106" s="30"/>
      <c r="L106" s="30"/>
    </row>
    <row r="107" spans="2:12" ht="27.75" thickBot="1">
      <c r="B107" s="28" t="s">
        <v>232</v>
      </c>
      <c r="C107" s="25" t="s">
        <v>244</v>
      </c>
      <c r="D107" s="30" t="s">
        <v>496</v>
      </c>
      <c r="E107" s="30"/>
      <c r="F107" s="30"/>
      <c r="G107" s="30"/>
      <c r="H107" s="30"/>
      <c r="I107" s="30"/>
      <c r="J107" s="30"/>
      <c r="K107" s="30"/>
      <c r="L107" s="30"/>
    </row>
    <row r="108" spans="2:12" ht="17.25" thickBot="1">
      <c r="B108" s="28" t="s">
        <v>233</v>
      </c>
      <c r="C108" s="25" t="s">
        <v>244</v>
      </c>
      <c r="D108" s="30" t="s">
        <v>497</v>
      </c>
      <c r="E108" s="30"/>
      <c r="F108" s="30"/>
      <c r="G108" s="30"/>
      <c r="H108" s="30"/>
      <c r="I108" s="30"/>
      <c r="J108" s="30"/>
      <c r="K108" s="30"/>
      <c r="L108" s="30"/>
    </row>
    <row r="109" spans="2:12" ht="27.75" thickBot="1">
      <c r="B109" s="28" t="s">
        <v>234</v>
      </c>
      <c r="C109" s="25" t="s">
        <v>244</v>
      </c>
      <c r="D109" s="30" t="s">
        <v>498</v>
      </c>
      <c r="E109" s="30"/>
      <c r="F109" s="30"/>
      <c r="G109" s="30"/>
      <c r="H109" s="30"/>
      <c r="I109" s="30"/>
      <c r="J109" s="30"/>
      <c r="K109" s="30"/>
      <c r="L109" s="30"/>
    </row>
    <row r="110" spans="2:12" ht="27.75" thickBot="1">
      <c r="B110" s="28" t="s">
        <v>236</v>
      </c>
      <c r="C110" s="25" t="s">
        <v>244</v>
      </c>
      <c r="D110" s="30" t="s">
        <v>499</v>
      </c>
      <c r="E110" s="30" t="s">
        <v>500</v>
      </c>
      <c r="F110" s="30"/>
      <c r="G110" s="30"/>
      <c r="H110" s="30"/>
      <c r="I110" s="30"/>
      <c r="J110" s="30"/>
      <c r="K110" s="30"/>
      <c r="L110" s="30"/>
    </row>
    <row r="111" spans="2:12" ht="27.75" thickBot="1">
      <c r="B111" s="28" t="s">
        <v>237</v>
      </c>
      <c r="C111" s="25" t="s">
        <v>244</v>
      </c>
      <c r="D111" s="30" t="s">
        <v>501</v>
      </c>
      <c r="E111" s="30"/>
      <c r="F111" s="30"/>
      <c r="G111" s="30"/>
      <c r="H111" s="30"/>
      <c r="I111" s="30"/>
      <c r="J111" s="30"/>
      <c r="K111" s="30"/>
      <c r="L111" s="30"/>
    </row>
    <row r="112" spans="2:12" ht="27.75" thickBot="1">
      <c r="B112" s="28" t="s">
        <v>238</v>
      </c>
      <c r="C112" s="25" t="s">
        <v>244</v>
      </c>
      <c r="D112" s="30" t="s">
        <v>502</v>
      </c>
      <c r="E112" s="30" t="s">
        <v>503</v>
      </c>
      <c r="F112" s="30"/>
      <c r="G112" s="30"/>
      <c r="H112" s="30"/>
      <c r="I112" s="30"/>
      <c r="J112" s="30"/>
      <c r="K112" s="30"/>
      <c r="L112" s="30"/>
    </row>
    <row r="113" spans="2:12" ht="17.25" thickBot="1">
      <c r="B113" s="28" t="s">
        <v>240</v>
      </c>
      <c r="C113" s="25" t="s">
        <v>244</v>
      </c>
      <c r="D113" s="30" t="s">
        <v>504</v>
      </c>
      <c r="E113" s="30"/>
      <c r="F113" s="30"/>
      <c r="G113" s="30"/>
      <c r="H113" s="30"/>
      <c r="I113" s="30"/>
      <c r="J113" s="30"/>
      <c r="K113" s="30"/>
      <c r="L113" s="30"/>
    </row>
    <row r="114" spans="2:12" ht="40.5" thickBot="1">
      <c r="B114" s="28" t="s">
        <v>241</v>
      </c>
      <c r="C114" s="25" t="s">
        <v>244</v>
      </c>
      <c r="D114" s="30" t="s">
        <v>505</v>
      </c>
      <c r="E114" s="30"/>
      <c r="F114" s="30"/>
      <c r="G114" s="30"/>
      <c r="H114" s="30"/>
      <c r="I114" s="30"/>
      <c r="J114" s="30"/>
      <c r="K114" s="30"/>
      <c r="L114" s="30"/>
    </row>
    <row r="115" spans="2:12" ht="27.75" thickBot="1">
      <c r="B115" s="28" t="s">
        <v>243</v>
      </c>
      <c r="C115" s="25" t="s">
        <v>244</v>
      </c>
      <c r="D115" s="30" t="s">
        <v>506</v>
      </c>
      <c r="E115" s="30" t="s">
        <v>507</v>
      </c>
      <c r="F115" s="30"/>
      <c r="G115" s="30"/>
      <c r="H115" s="30"/>
      <c r="I115" s="30"/>
      <c r="J115" s="30"/>
      <c r="K115" s="30"/>
      <c r="L115" s="30"/>
    </row>
    <row r="116" spans="2:12" ht="17.25" thickBot="1">
      <c r="B116" s="28"/>
      <c r="D116" s="30" t="s">
        <v>508</v>
      </c>
      <c r="E116" s="30"/>
      <c r="F116" s="30"/>
      <c r="G116" s="30"/>
      <c r="H116" s="30"/>
      <c r="I116" s="30"/>
      <c r="J116" s="30"/>
      <c r="K116" s="30"/>
      <c r="L116" s="30"/>
    </row>
    <row r="117" spans="2:12" ht="17.25" thickBot="1">
      <c r="B117" s="30"/>
      <c r="D117" s="30"/>
      <c r="E117" s="30"/>
      <c r="F117" s="30"/>
      <c r="G117" s="30"/>
      <c r="H117" s="30"/>
      <c r="I117" s="30"/>
      <c r="J117" s="30"/>
      <c r="K117" s="30"/>
      <c r="L117" s="30"/>
    </row>
    <row r="118" spans="2:12" ht="17.25" thickBot="1">
      <c r="B118" s="30"/>
      <c r="D118" s="30"/>
      <c r="E118" s="30"/>
      <c r="F118" s="30"/>
      <c r="G118" s="30"/>
      <c r="H118" s="30"/>
      <c r="I118" s="30"/>
      <c r="J118" s="30"/>
      <c r="K118" s="30"/>
      <c r="L118" s="30"/>
    </row>
    <row r="119" spans="2:12" ht="17.25" thickBot="1">
      <c r="B119" s="30"/>
      <c r="D119" s="30"/>
      <c r="E119" s="30"/>
      <c r="F119" s="30"/>
      <c r="G119" s="30"/>
      <c r="H119" s="30"/>
      <c r="I119" s="30"/>
      <c r="J119" s="30"/>
      <c r="K119" s="30"/>
      <c r="L119" s="30"/>
    </row>
    <row r="120" spans="2:12" ht="17.25" thickBot="1">
      <c r="B120" s="30"/>
      <c r="D120" s="30"/>
      <c r="E120" s="30"/>
      <c r="F120" s="30"/>
      <c r="G120" s="30"/>
      <c r="H120" s="30"/>
      <c r="I120" s="30"/>
      <c r="J120" s="30"/>
      <c r="K120" s="30"/>
      <c r="L120" s="30"/>
    </row>
    <row r="121" spans="2:12" ht="17.25" thickBot="1">
      <c r="B121" s="30"/>
      <c r="D121" s="30"/>
      <c r="E121" s="30"/>
      <c r="F121" s="30"/>
      <c r="G121" s="30"/>
      <c r="H121" s="30"/>
      <c r="I121" s="30"/>
      <c r="J121" s="30"/>
      <c r="K121" s="30"/>
      <c r="L121" s="30"/>
    </row>
    <row r="122" spans="2:12" ht="17.25" thickBot="1">
      <c r="B122" s="30"/>
      <c r="D122" s="30"/>
      <c r="E122" s="30"/>
      <c r="F122" s="30"/>
      <c r="G122" s="30"/>
      <c r="H122" s="30"/>
      <c r="I122" s="30"/>
      <c r="J122" s="30"/>
      <c r="K122" s="30"/>
      <c r="L122" s="30"/>
    </row>
    <row r="123" spans="2:12" ht="17.25" thickBot="1">
      <c r="B123" s="30"/>
      <c r="D123" s="30"/>
      <c r="E123" s="30"/>
      <c r="F123" s="30"/>
      <c r="G123" s="30"/>
      <c r="H123" s="30"/>
      <c r="I123" s="30"/>
      <c r="J123" s="30"/>
      <c r="K123" s="30"/>
      <c r="L123" s="30"/>
    </row>
    <row r="124" spans="2:12" ht="17.25" thickBot="1">
      <c r="B124" s="30"/>
      <c r="D124" s="30"/>
      <c r="E124" s="30"/>
      <c r="F124" s="30"/>
      <c r="G124" s="30"/>
      <c r="H124" s="30"/>
      <c r="I124" s="30"/>
      <c r="J124" s="30"/>
      <c r="K124" s="30"/>
      <c r="L124" s="30"/>
    </row>
    <row r="125" spans="2:12" ht="17.25" thickBot="1">
      <c r="B125" s="30"/>
      <c r="D125" s="30"/>
      <c r="E125" s="30"/>
      <c r="F125" s="30"/>
      <c r="G125" s="30"/>
      <c r="H125" s="30"/>
      <c r="I125" s="30"/>
      <c r="J125" s="30"/>
      <c r="K125" s="30"/>
      <c r="L125" s="30"/>
    </row>
    <row r="126" spans="2:12" ht="17.25" thickBot="1">
      <c r="B126" s="30"/>
      <c r="D126" s="30"/>
      <c r="E126" s="30"/>
      <c r="F126" s="30"/>
      <c r="G126" s="30"/>
      <c r="H126" s="30"/>
      <c r="I126" s="30"/>
      <c r="J126" s="30"/>
      <c r="K126" s="30"/>
      <c r="L126" s="30"/>
    </row>
    <row r="127" spans="2:12" ht="17.25" thickBot="1">
      <c r="B127" s="30"/>
      <c r="D127" s="30"/>
      <c r="E127" s="30"/>
      <c r="F127" s="30"/>
      <c r="G127" s="30"/>
      <c r="H127" s="30"/>
      <c r="I127" s="30"/>
      <c r="J127" s="30"/>
      <c r="K127" s="30"/>
      <c r="L127" s="30"/>
    </row>
    <row r="128" spans="2:12" ht="17.25" thickBot="1">
      <c r="B128" s="30"/>
    </row>
    <row r="129" spans="2:2" ht="17.25" thickBot="1">
      <c r="B129" s="30"/>
    </row>
    <row r="130" spans="2:2" ht="17.25" thickBot="1">
      <c r="B130" s="30"/>
    </row>
    <row r="131" spans="2:2" ht="17.25" thickBot="1">
      <c r="B131" s="30"/>
    </row>
    <row r="132" spans="2:2" ht="17.25" thickBot="1">
      <c r="B132" s="30"/>
    </row>
    <row r="133" spans="2:2" ht="17.25" thickBot="1">
      <c r="B133" s="30"/>
    </row>
    <row r="134" spans="2:2" ht="17.25" thickBot="1">
      <c r="B134" s="30"/>
    </row>
    <row r="135" spans="2:2" ht="17.25" thickBot="1">
      <c r="B135" s="30"/>
    </row>
    <row r="136" spans="2:2" ht="17.25" thickBot="1">
      <c r="B136" s="30"/>
    </row>
    <row r="137" spans="2:2" ht="17.25" thickBot="1">
      <c r="B137" s="30"/>
    </row>
    <row r="138" spans="2:2" ht="17.25" thickBot="1">
      <c r="B138" s="30"/>
    </row>
    <row r="139" spans="2:2" ht="17.25" thickBot="1">
      <c r="B139" s="30"/>
    </row>
    <row r="140" spans="2:2" ht="17.25" thickBot="1">
      <c r="B140" s="30"/>
    </row>
    <row r="141" spans="2:2" ht="17.25" thickBot="1">
      <c r="B141" s="30"/>
    </row>
    <row r="142" spans="2:2" ht="17.25" thickBot="1">
      <c r="B142" s="30"/>
    </row>
    <row r="143" spans="2:2" ht="17.25" thickBot="1">
      <c r="B143" s="30"/>
    </row>
    <row r="144" spans="2:2" ht="17.25" thickBot="1">
      <c r="B144" s="30"/>
    </row>
    <row r="145" spans="2:2" ht="17.25" thickBot="1">
      <c r="B145" s="30"/>
    </row>
    <row r="146" spans="2:2" ht="17.25" thickBot="1">
      <c r="B146" s="30"/>
    </row>
    <row r="147" spans="2:2" ht="17.25" thickBot="1">
      <c r="B147" s="30"/>
    </row>
    <row r="148" spans="2:2" ht="17.25" thickBot="1">
      <c r="B148" s="30"/>
    </row>
    <row r="149" spans="2:2" ht="17.25" thickBot="1">
      <c r="B149" s="30"/>
    </row>
    <row r="150" spans="2:2" ht="17.25" thickBot="1">
      <c r="B150" s="30"/>
    </row>
    <row r="151" spans="2:2" ht="17.25" thickBot="1">
      <c r="B151" s="30"/>
    </row>
    <row r="152" spans="2:2" ht="17.25" thickBot="1">
      <c r="B152" s="30"/>
    </row>
    <row r="153" spans="2:2" ht="17.25" thickBot="1">
      <c r="B153" s="30"/>
    </row>
    <row r="154" spans="2:2" ht="17.25" thickBot="1">
      <c r="B154" s="30"/>
    </row>
    <row r="155" spans="2:2" ht="17.25" thickBot="1">
      <c r="B155" s="30"/>
    </row>
    <row r="156" spans="2:2" ht="17.25" thickBot="1">
      <c r="B156" s="30"/>
    </row>
    <row r="157" spans="2:2" ht="17.25" thickBot="1">
      <c r="B157" s="30"/>
    </row>
    <row r="158" spans="2:2" ht="17.25" thickBot="1">
      <c r="B158" s="30"/>
    </row>
    <row r="159" spans="2:2" ht="17.25" thickBot="1">
      <c r="B159" s="30"/>
    </row>
    <row r="160" spans="2:2" ht="17.25" thickBot="1">
      <c r="B160" s="30"/>
    </row>
    <row r="161" spans="2:2" ht="17.25" thickBot="1">
      <c r="B161" s="30"/>
    </row>
    <row r="162" spans="2:2" ht="17.25" thickBot="1">
      <c r="B162" s="30"/>
    </row>
    <row r="163" spans="2:2" ht="17.25" thickBot="1">
      <c r="B163" s="30"/>
    </row>
    <row r="164" spans="2:2" ht="17.25" thickBot="1">
      <c r="B164" s="30"/>
    </row>
    <row r="165" spans="2:2" ht="17.25" thickBot="1">
      <c r="B165" s="30"/>
    </row>
    <row r="166" spans="2:2" ht="17.25" thickBot="1">
      <c r="B166" s="30"/>
    </row>
    <row r="167" spans="2:2" ht="17.25" thickBot="1">
      <c r="B167" s="30"/>
    </row>
    <row r="168" spans="2:2" ht="17.25" thickBot="1">
      <c r="B168" s="30"/>
    </row>
    <row r="169" spans="2:2" ht="17.25" thickBot="1">
      <c r="B169" s="30"/>
    </row>
    <row r="170" spans="2:2" ht="17.25" thickBot="1">
      <c r="B170" s="30"/>
    </row>
    <row r="171" spans="2:2" ht="17.25" thickBot="1">
      <c r="B171" s="30"/>
    </row>
    <row r="172" spans="2:2" ht="17.25" thickBot="1">
      <c r="B172" s="30"/>
    </row>
    <row r="173" spans="2:2" ht="17.25" thickBot="1">
      <c r="B173" s="30"/>
    </row>
    <row r="174" spans="2:2" ht="17.25" thickBot="1">
      <c r="B174" s="30"/>
    </row>
    <row r="175" spans="2:2" ht="17.25" thickBot="1">
      <c r="B175" s="30"/>
    </row>
    <row r="176" spans="2:2" ht="17.25" thickBot="1">
      <c r="B176" s="30"/>
    </row>
    <row r="177" spans="2:2" ht="17.25" thickBot="1">
      <c r="B177" s="30"/>
    </row>
    <row r="178" spans="2:2" ht="17.25" thickBot="1">
      <c r="B178" s="30"/>
    </row>
    <row r="179" spans="2:2" ht="17.25" thickBot="1">
      <c r="B179" s="30"/>
    </row>
    <row r="180" spans="2:2" ht="17.25" thickBot="1">
      <c r="B180" s="30"/>
    </row>
    <row r="181" spans="2:2" ht="17.25" thickBot="1">
      <c r="B181" s="30"/>
    </row>
    <row r="182" spans="2:2" ht="17.25" thickBot="1">
      <c r="B182" s="30"/>
    </row>
    <row r="183" spans="2:2" ht="17.25" thickBot="1">
      <c r="B183" s="30"/>
    </row>
    <row r="184" spans="2:2" ht="17.25" thickBot="1">
      <c r="B184" s="30"/>
    </row>
    <row r="185" spans="2:2" ht="17.25" thickBot="1">
      <c r="B185" s="30"/>
    </row>
    <row r="186" spans="2:2" ht="17.25" thickBot="1">
      <c r="B186" s="30"/>
    </row>
    <row r="187" spans="2:2" ht="17.25" thickBot="1">
      <c r="B187" s="30"/>
    </row>
    <row r="188" spans="2:2" ht="17.25" thickBot="1">
      <c r="B188" s="30"/>
    </row>
    <row r="189" spans="2:2" ht="17.25" thickBot="1">
      <c r="B189" s="30"/>
    </row>
    <row r="190" spans="2:2" ht="17.25" thickBot="1">
      <c r="B190" s="30"/>
    </row>
    <row r="191" spans="2:2" ht="17.25" thickBot="1">
      <c r="B191" s="30"/>
    </row>
    <row r="192" spans="2:2" ht="17.25" thickBot="1">
      <c r="B192" s="30"/>
    </row>
    <row r="193" spans="2:2" ht="17.25" thickBot="1">
      <c r="B193" s="30"/>
    </row>
    <row r="194" spans="2:2" ht="17.25" thickBot="1">
      <c r="B194" s="30"/>
    </row>
    <row r="195" spans="2:2" ht="17.25" thickBot="1">
      <c r="B195" s="30"/>
    </row>
    <row r="196" spans="2:2" ht="17.25" thickBot="1">
      <c r="B196" s="30"/>
    </row>
    <row r="197" spans="2:2" ht="17.25" thickBot="1">
      <c r="B197" s="30"/>
    </row>
    <row r="198" spans="2:2" ht="17.25" thickBot="1">
      <c r="B198" s="30"/>
    </row>
    <row r="199" spans="2:2" ht="17.25" thickBot="1">
      <c r="B199" s="30"/>
    </row>
    <row r="200" spans="2:2" ht="17.25" thickBot="1">
      <c r="B200" s="30"/>
    </row>
    <row r="201" spans="2:2" ht="17.25" thickBot="1">
      <c r="B201" s="30"/>
    </row>
    <row r="202" spans="2:2" ht="17.25" thickBot="1">
      <c r="B202" s="30"/>
    </row>
    <row r="203" spans="2:2" ht="17.25" thickBot="1">
      <c r="B203" s="30"/>
    </row>
    <row r="204" spans="2:2" ht="17.25" thickBot="1">
      <c r="B204" s="30"/>
    </row>
    <row r="205" spans="2:2" ht="17.25" thickBot="1">
      <c r="B205" s="30"/>
    </row>
    <row r="206" spans="2:2" ht="17.25" thickBot="1">
      <c r="B206" s="30"/>
    </row>
    <row r="207" spans="2:2" ht="17.25" thickBot="1">
      <c r="B207" s="30"/>
    </row>
    <row r="208" spans="2:2" ht="17.25" thickBot="1">
      <c r="B208" s="30"/>
    </row>
    <row r="209" spans="2:2" ht="17.25" thickBot="1">
      <c r="B209" s="30"/>
    </row>
    <row r="210" spans="2:2" ht="17.25" thickBot="1">
      <c r="B210" s="30"/>
    </row>
    <row r="211" spans="2:2" ht="17.25" thickBot="1">
      <c r="B211" s="30"/>
    </row>
    <row r="212" spans="2:2" ht="17.25" thickBot="1">
      <c r="B212" s="30"/>
    </row>
    <row r="213" spans="2:2" ht="17.25" thickBot="1">
      <c r="B213" s="30"/>
    </row>
    <row r="214" spans="2:2" ht="17.25" thickBot="1">
      <c r="B214" s="30"/>
    </row>
    <row r="215" spans="2:2" ht="17.25" thickBot="1">
      <c r="B215" s="30"/>
    </row>
    <row r="216" spans="2:2" ht="17.25" thickBot="1">
      <c r="B216" s="30"/>
    </row>
    <row r="217" spans="2:2" ht="17.25" thickBot="1">
      <c r="B217" s="30"/>
    </row>
    <row r="218" spans="2:2" ht="17.25" thickBot="1">
      <c r="B218" s="30"/>
    </row>
    <row r="219" spans="2:2" ht="17.25" thickBot="1">
      <c r="B219" s="30"/>
    </row>
    <row r="220" spans="2:2" ht="17.25" thickBot="1">
      <c r="B220" s="30"/>
    </row>
    <row r="221" spans="2:2" ht="17.25" thickBot="1">
      <c r="B221" s="30"/>
    </row>
    <row r="222" spans="2:2" ht="17.25" thickBot="1">
      <c r="B222" s="30"/>
    </row>
    <row r="223" spans="2:2" ht="17.25" thickBot="1">
      <c r="B223" s="30"/>
    </row>
    <row r="224" spans="2:2" ht="17.25" thickBot="1">
      <c r="B224" s="30"/>
    </row>
    <row r="225" spans="2:2" ht="17.25" thickBot="1">
      <c r="B225" s="30"/>
    </row>
    <row r="226" spans="2:2" ht="17.25" thickBot="1">
      <c r="B226" s="30"/>
    </row>
    <row r="227" spans="2:2" ht="17.25" thickBot="1">
      <c r="B227" s="30"/>
    </row>
    <row r="228" spans="2:2" ht="17.25" thickBot="1">
      <c r="B228" s="30"/>
    </row>
    <row r="229" spans="2:2" ht="17.25" thickBot="1">
      <c r="B229" s="30"/>
    </row>
    <row r="230" spans="2:2" ht="17.25" thickBot="1">
      <c r="B230" s="30"/>
    </row>
    <row r="231" spans="2:2" ht="17.25" thickBot="1">
      <c r="B231" s="30"/>
    </row>
    <row r="232" spans="2:2" ht="17.25" thickBot="1">
      <c r="B232" s="30"/>
    </row>
    <row r="233" spans="2:2" ht="17.25" thickBot="1">
      <c r="B233" s="30"/>
    </row>
    <row r="234" spans="2:2" ht="17.25" thickBot="1">
      <c r="B234" s="30"/>
    </row>
    <row r="235" spans="2:2" ht="17.25" thickBot="1">
      <c r="B235" s="30"/>
    </row>
    <row r="236" spans="2:2" ht="17.25" thickBot="1">
      <c r="B236" s="30"/>
    </row>
    <row r="237" spans="2:2" ht="17.25" thickBot="1">
      <c r="B237" s="30"/>
    </row>
    <row r="238" spans="2:2" ht="17.25" thickBot="1">
      <c r="B238" s="30"/>
    </row>
    <row r="239" spans="2:2" ht="17.25" thickBot="1">
      <c r="B239" s="30"/>
    </row>
    <row r="240" spans="2:2" ht="17.25" thickBot="1">
      <c r="B240" s="30"/>
    </row>
    <row r="241" spans="2:2" ht="17.25" thickBot="1">
      <c r="B241" s="30"/>
    </row>
    <row r="242" spans="2:2" ht="17.25" thickBot="1">
      <c r="B242" s="30"/>
    </row>
    <row r="243" spans="2:2" ht="17.25" thickBot="1">
      <c r="B243" s="30"/>
    </row>
    <row r="244" spans="2:2" ht="17.25" thickBot="1">
      <c r="B244" s="30"/>
    </row>
    <row r="245" spans="2:2" ht="17.25" thickBot="1">
      <c r="B245" s="30"/>
    </row>
    <row r="246" spans="2:2" ht="17.25" thickBot="1">
      <c r="B246" s="30"/>
    </row>
    <row r="247" spans="2:2" ht="17.25" thickBot="1">
      <c r="B247" s="30"/>
    </row>
    <row r="248" spans="2:2" ht="17.25" thickBot="1">
      <c r="B248" s="30"/>
    </row>
    <row r="249" spans="2:2" ht="17.25" thickBot="1">
      <c r="B249" s="30"/>
    </row>
    <row r="250" spans="2:2" ht="17.25" thickBot="1">
      <c r="B250" s="30"/>
    </row>
    <row r="251" spans="2:2" ht="17.25" thickBot="1">
      <c r="B251" s="30"/>
    </row>
    <row r="252" spans="2:2" ht="17.25" thickBot="1">
      <c r="B252" s="30"/>
    </row>
    <row r="253" spans="2:2" ht="17.25" thickBot="1">
      <c r="B253" s="30"/>
    </row>
    <row r="254" spans="2:2" ht="17.25" thickBot="1">
      <c r="B254" s="30"/>
    </row>
    <row r="255" spans="2:2" ht="17.25" thickBot="1">
      <c r="B255" s="30"/>
    </row>
    <row r="256" spans="2:2" ht="17.25" thickBot="1">
      <c r="B256" s="30"/>
    </row>
    <row r="257" spans="2:2" ht="17.25" thickBot="1">
      <c r="B257" s="30"/>
    </row>
    <row r="258" spans="2:2" ht="17.25" thickBot="1">
      <c r="B258" s="30"/>
    </row>
    <row r="259" spans="2:2" ht="17.25" thickBot="1">
      <c r="B259" s="30"/>
    </row>
    <row r="260" spans="2:2" ht="17.25" thickBot="1">
      <c r="B260" s="30"/>
    </row>
    <row r="261" spans="2:2" ht="17.25" thickBot="1">
      <c r="B261" s="30"/>
    </row>
    <row r="262" spans="2:2" ht="17.25" thickBot="1">
      <c r="B262" s="30"/>
    </row>
    <row r="263" spans="2:2" ht="17.25" thickBot="1">
      <c r="B263" s="30"/>
    </row>
    <row r="264" spans="2:2" ht="17.25" thickBot="1">
      <c r="B264" s="30"/>
    </row>
    <row r="265" spans="2:2" ht="17.25" thickBot="1">
      <c r="B265" s="30"/>
    </row>
    <row r="266" spans="2:2" ht="17.25" thickBot="1">
      <c r="B266" s="30"/>
    </row>
    <row r="267" spans="2:2" ht="17.25" thickBot="1">
      <c r="B267" s="30"/>
    </row>
    <row r="268" spans="2:2" ht="17.25" thickBot="1">
      <c r="B268" s="30"/>
    </row>
    <row r="269" spans="2:2" ht="17.25" thickBot="1">
      <c r="B269" s="30"/>
    </row>
    <row r="270" spans="2:2" ht="17.25" thickBot="1">
      <c r="B270" s="30"/>
    </row>
    <row r="271" spans="2:2" ht="17.25" thickBot="1">
      <c r="B271" s="30"/>
    </row>
    <row r="272" spans="2:2" ht="17.25" thickBot="1">
      <c r="B272" s="30"/>
    </row>
    <row r="273" spans="2:2" ht="17.25" thickBot="1">
      <c r="B273" s="30"/>
    </row>
    <row r="274" spans="2:2" ht="17.25" thickBot="1">
      <c r="B274" s="30"/>
    </row>
    <row r="275" spans="2:2" ht="17.25" thickBot="1">
      <c r="B275" s="30"/>
    </row>
    <row r="276" spans="2:2" ht="17.25" thickBot="1">
      <c r="B276" s="30"/>
    </row>
    <row r="277" spans="2:2" ht="17.25" thickBot="1">
      <c r="B277" s="30"/>
    </row>
    <row r="278" spans="2:2" ht="17.25" thickBot="1">
      <c r="B278" s="30"/>
    </row>
    <row r="279" spans="2:2" ht="17.25" thickBot="1">
      <c r="B279" s="30"/>
    </row>
    <row r="280" spans="2:2" ht="17.25" thickBot="1">
      <c r="B280" s="30"/>
    </row>
    <row r="281" spans="2:2" ht="17.25" thickBot="1">
      <c r="B281" s="30"/>
    </row>
    <row r="282" spans="2:2" ht="17.25" thickBot="1">
      <c r="B282" s="30"/>
    </row>
    <row r="283" spans="2:2" ht="17.25" thickBot="1">
      <c r="B283" s="30"/>
    </row>
    <row r="284" spans="2:2" ht="17.25" thickBot="1">
      <c r="B284" s="30"/>
    </row>
    <row r="285" spans="2:2" ht="17.25" thickBot="1">
      <c r="B285" s="30"/>
    </row>
    <row r="286" spans="2:2" ht="17.25" thickBot="1">
      <c r="B286" s="30"/>
    </row>
    <row r="287" spans="2:2" ht="17.25" thickBot="1">
      <c r="B287" s="30"/>
    </row>
    <row r="288" spans="2:2" ht="17.25" thickBot="1">
      <c r="B288" s="30"/>
    </row>
    <row r="289" spans="2:2" ht="17.25" thickBot="1">
      <c r="B289" s="30"/>
    </row>
    <row r="290" spans="2:2" ht="17.25" thickBot="1">
      <c r="B290" s="30"/>
    </row>
    <row r="291" spans="2:2" ht="17.25" thickBot="1">
      <c r="B291" s="30"/>
    </row>
    <row r="292" spans="2:2" ht="17.25" thickBot="1">
      <c r="B292" s="30"/>
    </row>
    <row r="293" spans="2:2" ht="17.25" thickBot="1">
      <c r="B293" s="30"/>
    </row>
    <row r="294" spans="2:2" ht="17.25" thickBot="1">
      <c r="B294" s="30"/>
    </row>
    <row r="295" spans="2:2" ht="17.25" thickBot="1">
      <c r="B295" s="30"/>
    </row>
    <row r="296" spans="2:2" ht="17.25" thickBot="1">
      <c r="B296" s="30"/>
    </row>
    <row r="297" spans="2:2" ht="17.25" thickBot="1">
      <c r="B297" s="30"/>
    </row>
    <row r="298" spans="2:2" ht="17.25" thickBot="1">
      <c r="B298" s="30"/>
    </row>
    <row r="299" spans="2:2" ht="17.25" thickBot="1">
      <c r="B299" s="30"/>
    </row>
    <row r="300" spans="2:2" ht="17.25" thickBot="1">
      <c r="B300" s="30"/>
    </row>
    <row r="301" spans="2:2" ht="17.25" thickBot="1">
      <c r="B301" s="30"/>
    </row>
    <row r="302" spans="2:2" ht="17.25" thickBot="1">
      <c r="B302" s="30"/>
    </row>
    <row r="303" spans="2:2" ht="17.25" thickBot="1">
      <c r="B303" s="30"/>
    </row>
    <row r="304" spans="2:2" ht="17.25" thickBot="1">
      <c r="B304" s="30"/>
    </row>
    <row r="305" spans="2:2" ht="17.25" thickBot="1">
      <c r="B305" s="30"/>
    </row>
    <row r="306" spans="2:2" ht="17.25" thickBot="1">
      <c r="B306" s="30"/>
    </row>
    <row r="307" spans="2:2" ht="17.25" thickBot="1">
      <c r="B307" s="30"/>
    </row>
    <row r="308" spans="2:2" ht="17.25" thickBot="1">
      <c r="B308" s="30"/>
    </row>
    <row r="309" spans="2:2" ht="17.25" thickBot="1">
      <c r="B309" s="30"/>
    </row>
    <row r="310" spans="2:2" ht="17.25" thickBot="1">
      <c r="B310" s="30"/>
    </row>
    <row r="311" spans="2:2" ht="17.25" thickBot="1">
      <c r="B311" s="30"/>
    </row>
    <row r="312" spans="2:2" ht="17.25" thickBot="1">
      <c r="B312" s="30"/>
    </row>
    <row r="313" spans="2:2" ht="17.25" thickBot="1">
      <c r="B313" s="30"/>
    </row>
    <row r="314" spans="2:2" ht="17.25" thickBot="1">
      <c r="B314" s="30"/>
    </row>
    <row r="315" spans="2:2" ht="17.25" thickBot="1">
      <c r="B315" s="30"/>
    </row>
    <row r="316" spans="2:2" ht="17.25" thickBot="1">
      <c r="B316" s="30"/>
    </row>
    <row r="317" spans="2:2" ht="17.25" thickBot="1">
      <c r="B317" s="30"/>
    </row>
    <row r="318" spans="2:2" ht="17.25" thickBot="1">
      <c r="B318" s="30"/>
    </row>
    <row r="319" spans="2:2" ht="17.25" thickBot="1">
      <c r="B319" s="30"/>
    </row>
    <row r="320" spans="2:2" ht="17.25" thickBot="1">
      <c r="B320" s="30"/>
    </row>
    <row r="321" spans="2:2" ht="17.25" thickBot="1">
      <c r="B321" s="30"/>
    </row>
    <row r="322" spans="2:2" ht="17.25" thickBot="1">
      <c r="B322" s="30"/>
    </row>
    <row r="323" spans="2:2" ht="17.25" thickBot="1">
      <c r="B323" s="30"/>
    </row>
    <row r="324" spans="2:2" ht="17.25" thickBot="1">
      <c r="B324" s="30"/>
    </row>
    <row r="325" spans="2:2" ht="17.25" thickBot="1">
      <c r="B325" s="30"/>
    </row>
    <row r="326" spans="2:2" ht="17.25" thickBot="1">
      <c r="B326" s="30"/>
    </row>
    <row r="327" spans="2:2" ht="17.25" thickBot="1">
      <c r="B327" s="30"/>
    </row>
    <row r="328" spans="2:2" ht="17.25" thickBot="1">
      <c r="B328" s="30"/>
    </row>
    <row r="329" spans="2:2" ht="17.25" thickBot="1">
      <c r="B329" s="30"/>
    </row>
    <row r="330" spans="2:2" ht="17.25" thickBot="1">
      <c r="B330" s="30"/>
    </row>
    <row r="331" spans="2:2" ht="17.25" thickBot="1">
      <c r="B331" s="30"/>
    </row>
    <row r="332" spans="2:2" ht="17.25" thickBot="1">
      <c r="B332" s="30"/>
    </row>
    <row r="333" spans="2:2" ht="17.25" thickBot="1">
      <c r="B333" s="30"/>
    </row>
    <row r="334" spans="2:2" ht="17.25" thickBot="1">
      <c r="B334" s="30"/>
    </row>
    <row r="335" spans="2:2" ht="17.25" thickBot="1">
      <c r="B335" s="30"/>
    </row>
    <row r="336" spans="2:2" ht="17.25" thickBot="1">
      <c r="B336" s="30"/>
    </row>
    <row r="337" spans="2:2" ht="17.25" thickBot="1">
      <c r="B337" s="30"/>
    </row>
    <row r="338" spans="2:2" ht="17.25" thickBot="1">
      <c r="B338" s="30"/>
    </row>
    <row r="339" spans="2:2" ht="17.25" thickBot="1">
      <c r="B339" s="30"/>
    </row>
    <row r="340" spans="2:2" ht="17.25" thickBot="1">
      <c r="B340" s="30"/>
    </row>
    <row r="341" spans="2:2" ht="17.25" thickBot="1">
      <c r="B341" s="30"/>
    </row>
    <row r="342" spans="2:2" ht="17.25" thickBot="1">
      <c r="B342" s="30"/>
    </row>
    <row r="343" spans="2:2" ht="17.25" thickBot="1">
      <c r="B343" s="30"/>
    </row>
    <row r="344" spans="2:2" ht="17.25" thickBot="1">
      <c r="B344" s="30"/>
    </row>
    <row r="345" spans="2:2" ht="17.25" thickBot="1">
      <c r="B345" s="30"/>
    </row>
    <row r="346" spans="2:2" ht="17.25" thickBot="1">
      <c r="B346" s="30"/>
    </row>
    <row r="347" spans="2:2" ht="17.25" thickBot="1">
      <c r="B347" s="30"/>
    </row>
    <row r="348" spans="2:2" ht="17.25" thickBot="1">
      <c r="B348" s="30"/>
    </row>
    <row r="349" spans="2:2" ht="17.25" thickBot="1">
      <c r="B349" s="30"/>
    </row>
    <row r="350" spans="2:2" ht="17.25" thickBot="1">
      <c r="B350" s="30"/>
    </row>
    <row r="351" spans="2:2" ht="17.25" thickBot="1">
      <c r="B351" s="30"/>
    </row>
    <row r="352" spans="2:2" ht="17.25" thickBot="1">
      <c r="B352" s="30"/>
    </row>
    <row r="353" spans="2:2" ht="17.25" thickBot="1">
      <c r="B353" s="30"/>
    </row>
    <row r="354" spans="2:2" ht="17.25" thickBot="1">
      <c r="B354" s="30"/>
    </row>
    <row r="355" spans="2:2" ht="17.25" thickBot="1">
      <c r="B355" s="30"/>
    </row>
    <row r="356" spans="2:2" ht="17.25" thickBot="1">
      <c r="B356" s="30"/>
    </row>
    <row r="357" spans="2:2" ht="17.25" thickBot="1">
      <c r="B357" s="30"/>
    </row>
    <row r="358" spans="2:2" ht="17.25" thickBot="1">
      <c r="B358" s="30"/>
    </row>
    <row r="359" spans="2:2" ht="17.25" thickBot="1">
      <c r="B359" s="30"/>
    </row>
    <row r="360" spans="2:2" ht="17.25" thickBot="1">
      <c r="B360" s="30"/>
    </row>
    <row r="361" spans="2:2" ht="17.25" thickBot="1">
      <c r="B361" s="30"/>
    </row>
    <row r="362" spans="2:2" ht="17.25" thickBot="1">
      <c r="B362" s="30"/>
    </row>
    <row r="363" spans="2:2" ht="17.25" thickBot="1">
      <c r="B363" s="30"/>
    </row>
    <row r="364" spans="2:2" ht="17.25" thickBot="1">
      <c r="B364" s="30"/>
    </row>
    <row r="365" spans="2:2" ht="17.25" thickBot="1">
      <c r="B365" s="30"/>
    </row>
    <row r="366" spans="2:2" ht="17.25" thickBot="1">
      <c r="B366" s="30"/>
    </row>
    <row r="367" spans="2:2" ht="17.25" thickBot="1">
      <c r="B367" s="30"/>
    </row>
    <row r="368" spans="2:2" ht="17.25" thickBot="1">
      <c r="B368" s="30"/>
    </row>
    <row r="369" spans="2:2" ht="17.25" thickBot="1">
      <c r="B369" s="30"/>
    </row>
    <row r="370" spans="2:2" ht="17.25" thickBot="1">
      <c r="B370" s="30"/>
    </row>
    <row r="371" spans="2:2" ht="17.25" thickBot="1">
      <c r="B371" s="30"/>
    </row>
    <row r="372" spans="2:2" ht="17.25" thickBot="1">
      <c r="B372" s="30"/>
    </row>
    <row r="373" spans="2:2" ht="17.25" thickBot="1">
      <c r="B373" s="30"/>
    </row>
    <row r="374" spans="2:2" ht="17.25" thickBot="1">
      <c r="B374" s="30"/>
    </row>
    <row r="375" spans="2:2" ht="17.25" thickBot="1">
      <c r="B375" s="30"/>
    </row>
    <row r="376" spans="2:2" ht="17.25" thickBot="1">
      <c r="B376" s="30"/>
    </row>
    <row r="377" spans="2:2" ht="17.25" thickBot="1">
      <c r="B377" s="30"/>
    </row>
    <row r="378" spans="2:2" ht="17.25" thickBot="1">
      <c r="B378" s="30"/>
    </row>
    <row r="379" spans="2:2" ht="17.25" thickBot="1">
      <c r="B379" s="30"/>
    </row>
    <row r="380" spans="2:2" ht="17.25" thickBot="1">
      <c r="B380" s="30"/>
    </row>
    <row r="381" spans="2:2" ht="17.25" thickBot="1">
      <c r="B381" s="30"/>
    </row>
    <row r="382" spans="2:2" ht="17.25" thickBot="1">
      <c r="B382" s="30"/>
    </row>
    <row r="383" spans="2:2" ht="17.25" thickBot="1">
      <c r="B383" s="30"/>
    </row>
    <row r="384" spans="2:2" ht="17.25" thickBot="1">
      <c r="B384" s="30"/>
    </row>
    <row r="385" spans="2:2" ht="17.25" thickBot="1">
      <c r="B385" s="30"/>
    </row>
    <row r="386" spans="2:2" ht="17.25" thickBot="1">
      <c r="B386" s="30"/>
    </row>
    <row r="387" spans="2:2" ht="17.25" thickBot="1">
      <c r="B387" s="30"/>
    </row>
    <row r="388" spans="2:2" ht="17.25" thickBot="1">
      <c r="B388" s="30"/>
    </row>
    <row r="389" spans="2:2" ht="17.25" thickBot="1">
      <c r="B389" s="30"/>
    </row>
    <row r="390" spans="2:2" ht="17.25" thickBot="1">
      <c r="B390" s="30"/>
    </row>
    <row r="391" spans="2:2" ht="17.25" thickBot="1">
      <c r="B391" s="30"/>
    </row>
    <row r="392" spans="2:2" ht="17.25" thickBot="1">
      <c r="B392" s="30"/>
    </row>
    <row r="393" spans="2:2" ht="17.25" thickBot="1">
      <c r="B393" s="30"/>
    </row>
    <row r="394" spans="2:2" ht="17.25" thickBot="1">
      <c r="B394" s="30"/>
    </row>
    <row r="395" spans="2:2" ht="17.25" thickBot="1">
      <c r="B395" s="30"/>
    </row>
    <row r="396" spans="2:2" ht="17.25" thickBot="1">
      <c r="B396" s="30"/>
    </row>
    <row r="397" spans="2:2" ht="17.25" thickBot="1">
      <c r="B397" s="30"/>
    </row>
    <row r="398" spans="2:2" ht="17.25" thickBot="1">
      <c r="B398" s="30"/>
    </row>
    <row r="399" spans="2:2" ht="17.25" thickBot="1">
      <c r="B399" s="30"/>
    </row>
    <row r="400" spans="2:2" ht="17.25" thickBot="1">
      <c r="B400" s="30"/>
    </row>
    <row r="401" spans="2:2" ht="17.25" thickBot="1">
      <c r="B401" s="30"/>
    </row>
    <row r="402" spans="2:2" ht="17.25" thickBot="1">
      <c r="B402" s="30"/>
    </row>
    <row r="403" spans="2:2" ht="17.25" thickBot="1">
      <c r="B403" s="30"/>
    </row>
    <row r="404" spans="2:2" ht="17.25" thickBot="1">
      <c r="B404" s="30"/>
    </row>
    <row r="405" spans="2:2" ht="17.25" thickBot="1">
      <c r="B405" s="30"/>
    </row>
    <row r="406" spans="2:2" ht="17.25" thickBot="1">
      <c r="B406" s="30"/>
    </row>
    <row r="407" spans="2:2" ht="17.25" thickBot="1">
      <c r="B407" s="30"/>
    </row>
    <row r="408" spans="2:2" ht="17.25" thickBot="1">
      <c r="B408" s="30"/>
    </row>
    <row r="409" spans="2:2" ht="17.25" thickBot="1">
      <c r="B409" s="30"/>
    </row>
    <row r="410" spans="2:2" ht="17.25" thickBot="1">
      <c r="B410" s="30"/>
    </row>
    <row r="411" spans="2:2" ht="17.25" thickBot="1">
      <c r="B411" s="30"/>
    </row>
    <row r="412" spans="2:2" ht="17.25" thickBot="1">
      <c r="B412" s="30"/>
    </row>
    <row r="413" spans="2:2" ht="17.25" thickBot="1">
      <c r="B413" s="30"/>
    </row>
    <row r="414" spans="2:2" ht="17.25" thickBot="1">
      <c r="B414" s="30"/>
    </row>
    <row r="415" spans="2:2" ht="17.25" thickBot="1">
      <c r="B415" s="30"/>
    </row>
    <row r="416" spans="2:2" ht="17.25" thickBot="1">
      <c r="B416" s="30"/>
    </row>
    <row r="417" spans="2:2" ht="17.25" thickBot="1">
      <c r="B417" s="30"/>
    </row>
    <row r="418" spans="2:2" ht="17.25" thickBot="1">
      <c r="B418" s="30"/>
    </row>
    <row r="419" spans="2:2" ht="17.25" thickBot="1">
      <c r="B419" s="30"/>
    </row>
    <row r="420" spans="2:2" ht="17.25" thickBot="1">
      <c r="B420" s="30"/>
    </row>
    <row r="421" spans="2:2" ht="17.25" thickBot="1">
      <c r="B421" s="30"/>
    </row>
    <row r="422" spans="2:2" ht="17.25" thickBot="1">
      <c r="B422" s="30"/>
    </row>
    <row r="423" spans="2:2" ht="17.25" thickBot="1">
      <c r="B423" s="30"/>
    </row>
    <row r="424" spans="2:2" ht="17.25" thickBot="1">
      <c r="B424" s="30"/>
    </row>
    <row r="425" spans="2:2" ht="17.25" thickBot="1">
      <c r="B425" s="30"/>
    </row>
    <row r="426" spans="2:2" ht="17.25" thickBot="1">
      <c r="B426" s="30"/>
    </row>
    <row r="427" spans="2:2" ht="17.25" thickBot="1">
      <c r="B427" s="30"/>
    </row>
    <row r="428" spans="2:2" ht="17.25" thickBot="1">
      <c r="B428" s="30"/>
    </row>
    <row r="429" spans="2:2" ht="17.25" thickBot="1">
      <c r="B429" s="30"/>
    </row>
    <row r="430" spans="2:2" ht="17.25" thickBot="1">
      <c r="B430" s="30"/>
    </row>
    <row r="431" spans="2:2" ht="17.25" thickBot="1">
      <c r="B431" s="30"/>
    </row>
    <row r="432" spans="2:2" ht="17.25" thickBot="1">
      <c r="B432" s="30"/>
    </row>
    <row r="433" spans="2:2" ht="17.25" thickBot="1">
      <c r="B433" s="30"/>
    </row>
    <row r="434" spans="2:2" ht="17.25" thickBot="1">
      <c r="B434" s="30"/>
    </row>
    <row r="435" spans="2:2" ht="17.25" thickBot="1">
      <c r="B435" s="30"/>
    </row>
    <row r="436" spans="2:2" ht="17.25" thickBot="1">
      <c r="B436" s="30"/>
    </row>
    <row r="437" spans="2:2" ht="17.25" thickBot="1">
      <c r="B437" s="30"/>
    </row>
    <row r="438" spans="2:2" ht="17.25" thickBot="1">
      <c r="B438" s="30"/>
    </row>
    <row r="439" spans="2:2" ht="17.25" thickBot="1">
      <c r="B439" s="30"/>
    </row>
    <row r="440" spans="2:2" ht="17.25" thickBot="1">
      <c r="B440" s="30"/>
    </row>
    <row r="441" spans="2:2" ht="17.25" thickBot="1">
      <c r="B441" s="30"/>
    </row>
    <row r="442" spans="2:2" ht="17.25" thickBot="1">
      <c r="B442" s="30"/>
    </row>
    <row r="443" spans="2:2" ht="17.25" thickBot="1">
      <c r="B443" s="30"/>
    </row>
    <row r="444" spans="2:2" ht="17.25" thickBot="1">
      <c r="B444" s="30"/>
    </row>
    <row r="445" spans="2:2" ht="17.25" thickBot="1">
      <c r="B445" s="30"/>
    </row>
    <row r="446" spans="2:2" ht="17.25" thickBot="1">
      <c r="B446" s="30"/>
    </row>
    <row r="447" spans="2:2" ht="17.25" thickBot="1">
      <c r="B447" s="30"/>
    </row>
    <row r="448" spans="2:2" ht="17.25" thickBot="1">
      <c r="B448" s="30"/>
    </row>
    <row r="449" spans="2:2" ht="17.25" thickBot="1">
      <c r="B449" s="30"/>
    </row>
    <row r="450" spans="2:2" ht="17.25" thickBot="1">
      <c r="B450" s="30"/>
    </row>
    <row r="451" spans="2:2" ht="17.25" thickBot="1">
      <c r="B451" s="30"/>
    </row>
    <row r="452" spans="2:2" ht="17.25" thickBot="1">
      <c r="B452" s="30"/>
    </row>
    <row r="453" spans="2:2" ht="17.25" thickBot="1">
      <c r="B453" s="30"/>
    </row>
    <row r="454" spans="2:2" ht="17.25" thickBot="1">
      <c r="B454" s="30"/>
    </row>
    <row r="455" spans="2:2" ht="17.25" thickBot="1">
      <c r="B455" s="30"/>
    </row>
    <row r="456" spans="2:2" ht="17.25" thickBot="1">
      <c r="B456" s="30"/>
    </row>
    <row r="457" spans="2:2" ht="17.25" thickBot="1">
      <c r="B457" s="30"/>
    </row>
    <row r="458" spans="2:2" ht="17.25" thickBot="1">
      <c r="B458" s="30"/>
    </row>
    <row r="459" spans="2:2" ht="17.25" thickBot="1">
      <c r="B459" s="30"/>
    </row>
    <row r="460" spans="2:2" ht="17.25" thickBot="1">
      <c r="B460" s="30"/>
    </row>
    <row r="461" spans="2:2" ht="17.25" thickBot="1">
      <c r="B461" s="30"/>
    </row>
    <row r="462" spans="2:2" ht="17.25" thickBot="1">
      <c r="B462" s="30"/>
    </row>
    <row r="463" spans="2:2" ht="17.25" thickBot="1">
      <c r="B463" s="30"/>
    </row>
    <row r="464" spans="2:2" ht="17.25" thickBot="1">
      <c r="B464" s="30"/>
    </row>
    <row r="465" spans="2:2" ht="17.25" thickBot="1">
      <c r="B465" s="30"/>
    </row>
    <row r="466" spans="2:2" ht="17.25" thickBot="1">
      <c r="B466" s="30"/>
    </row>
    <row r="467" spans="2:2" ht="17.25" thickBot="1">
      <c r="B467" s="30"/>
    </row>
    <row r="468" spans="2:2" ht="17.25" thickBot="1">
      <c r="B468" s="30"/>
    </row>
    <row r="469" spans="2:2" ht="17.25" thickBot="1">
      <c r="B469" s="30"/>
    </row>
    <row r="470" spans="2:2" ht="17.25" thickBot="1">
      <c r="B470" s="30"/>
    </row>
    <row r="471" spans="2:2" ht="17.25" thickBot="1">
      <c r="B471" s="30"/>
    </row>
    <row r="472" spans="2:2" ht="17.25" thickBot="1">
      <c r="B472" s="30"/>
    </row>
    <row r="473" spans="2:2" ht="17.25" thickBot="1">
      <c r="B473" s="30"/>
    </row>
    <row r="474" spans="2:2" ht="17.25" thickBot="1">
      <c r="B474" s="30"/>
    </row>
    <row r="475" spans="2:2" ht="17.25" thickBot="1">
      <c r="B475" s="30"/>
    </row>
    <row r="476" spans="2:2" ht="17.25" thickBot="1">
      <c r="B476" s="30"/>
    </row>
    <row r="477" spans="2:2" ht="17.25" thickBot="1">
      <c r="B477" s="30"/>
    </row>
    <row r="478" spans="2:2" ht="17.25" thickBot="1">
      <c r="B478" s="30"/>
    </row>
    <row r="479" spans="2:2" ht="17.25" thickBot="1">
      <c r="B479" s="30"/>
    </row>
    <row r="480" spans="2:2" ht="17.25" thickBot="1">
      <c r="B480" s="30"/>
    </row>
    <row r="481" spans="2:2" ht="17.25" thickBot="1">
      <c r="B481" s="30"/>
    </row>
    <row r="482" spans="2:2" ht="17.25" thickBot="1">
      <c r="B482" s="30"/>
    </row>
    <row r="483" spans="2:2" ht="17.25" thickBot="1">
      <c r="B483" s="30"/>
    </row>
    <row r="484" spans="2:2" ht="17.25" thickBot="1">
      <c r="B484" s="30"/>
    </row>
    <row r="485" spans="2:2" ht="17.25" thickBot="1">
      <c r="B485" s="30"/>
    </row>
    <row r="486" spans="2:2" ht="17.25" thickBot="1">
      <c r="B486" s="30"/>
    </row>
    <row r="487" spans="2:2" ht="17.25" thickBot="1">
      <c r="B487" s="30"/>
    </row>
    <row r="488" spans="2:2" ht="17.25" thickBot="1">
      <c r="B488" s="30"/>
    </row>
    <row r="489" spans="2:2" ht="17.25" thickBot="1">
      <c r="B489" s="30"/>
    </row>
    <row r="490" spans="2:2" ht="17.25" thickBot="1">
      <c r="B490" s="30"/>
    </row>
    <row r="491" spans="2:2" ht="17.25" thickBot="1">
      <c r="B491" s="30"/>
    </row>
    <row r="492" spans="2:2" ht="17.25" thickBot="1">
      <c r="B492" s="30"/>
    </row>
    <row r="493" spans="2:2" ht="17.25" thickBot="1">
      <c r="B493" s="30"/>
    </row>
    <row r="494" spans="2:2" ht="17.25" thickBot="1">
      <c r="B494" s="30"/>
    </row>
    <row r="495" spans="2:2" ht="17.25" thickBot="1">
      <c r="B495" s="30"/>
    </row>
    <row r="496" spans="2:2" ht="17.25" thickBot="1">
      <c r="B496" s="30"/>
    </row>
    <row r="497" spans="2:2" ht="17.25" thickBot="1">
      <c r="B497" s="30"/>
    </row>
    <row r="498" spans="2:2" ht="17.25" thickBot="1">
      <c r="B498" s="30"/>
    </row>
    <row r="499" spans="2:2" ht="17.25" thickBot="1">
      <c r="B499" s="30"/>
    </row>
    <row r="500" spans="2:2" ht="17.25" thickBot="1">
      <c r="B500" s="30"/>
    </row>
    <row r="501" spans="2:2" ht="17.25" thickBot="1">
      <c r="B501" s="30"/>
    </row>
    <row r="502" spans="2:2" ht="17.25" thickBot="1">
      <c r="B502" s="30"/>
    </row>
    <row r="503" spans="2:2" ht="17.25" thickBot="1">
      <c r="B503" s="30"/>
    </row>
    <row r="504" spans="2:2" ht="17.25" thickBot="1">
      <c r="B504" s="30"/>
    </row>
    <row r="505" spans="2:2" ht="17.25" thickBot="1">
      <c r="B505" s="30"/>
    </row>
    <row r="506" spans="2:2" ht="17.25" thickBot="1">
      <c r="B506" s="30"/>
    </row>
    <row r="507" spans="2:2" ht="17.25" thickBot="1">
      <c r="B507" s="30"/>
    </row>
    <row r="508" spans="2:2" ht="17.25" thickBot="1">
      <c r="B508" s="30"/>
    </row>
    <row r="509" spans="2:2" ht="17.25" thickBot="1">
      <c r="B509" s="30"/>
    </row>
    <row r="510" spans="2:2" ht="17.25" thickBot="1">
      <c r="B510" s="30"/>
    </row>
    <row r="511" spans="2:2" ht="17.25" thickBot="1">
      <c r="B511" s="30"/>
    </row>
    <row r="512" spans="2:2" ht="17.25" thickBot="1">
      <c r="B512" s="30"/>
    </row>
    <row r="513" spans="2:2" ht="17.25" thickBot="1">
      <c r="B513" s="30"/>
    </row>
    <row r="514" spans="2:2" ht="17.25" thickBot="1">
      <c r="B514" s="30"/>
    </row>
    <row r="515" spans="2:2" ht="17.25" thickBot="1">
      <c r="B515" s="30"/>
    </row>
    <row r="516" spans="2:2" ht="17.25" thickBot="1">
      <c r="B516" s="30"/>
    </row>
    <row r="517" spans="2:2" ht="17.25" thickBot="1">
      <c r="B517" s="30"/>
    </row>
    <row r="518" spans="2:2" ht="17.25" thickBot="1">
      <c r="B518" s="30"/>
    </row>
    <row r="519" spans="2:2" ht="17.25" thickBot="1">
      <c r="B519" s="30"/>
    </row>
    <row r="520" spans="2:2" ht="17.25" thickBot="1">
      <c r="B520" s="30"/>
    </row>
    <row r="521" spans="2:2" ht="17.25" thickBot="1">
      <c r="B521" s="30"/>
    </row>
    <row r="522" spans="2:2" ht="17.25" thickBot="1">
      <c r="B522" s="30"/>
    </row>
    <row r="523" spans="2:2" ht="17.25" thickBot="1">
      <c r="B523" s="30"/>
    </row>
    <row r="524" spans="2:2" ht="17.25" thickBot="1">
      <c r="B524" s="30"/>
    </row>
    <row r="525" spans="2:2" ht="17.25" thickBot="1">
      <c r="B525" s="30"/>
    </row>
    <row r="526" spans="2:2" ht="17.25" thickBot="1">
      <c r="B526" s="30"/>
    </row>
    <row r="527" spans="2:2" ht="17.25" thickBot="1">
      <c r="B527" s="30"/>
    </row>
    <row r="528" spans="2:2" ht="17.25" thickBot="1">
      <c r="B528" s="30"/>
    </row>
    <row r="529" spans="2:2" ht="17.25" thickBot="1">
      <c r="B529" s="30"/>
    </row>
    <row r="530" spans="2:2" ht="17.25" thickBot="1">
      <c r="B530" s="30"/>
    </row>
    <row r="531" spans="2:2" ht="17.25" thickBot="1">
      <c r="B531" s="30"/>
    </row>
    <row r="532" spans="2:2" ht="17.25" thickBot="1">
      <c r="B532" s="30"/>
    </row>
    <row r="533" spans="2:2" ht="17.25" thickBot="1">
      <c r="B533" s="30"/>
    </row>
    <row r="534" spans="2:2" ht="17.25" thickBot="1">
      <c r="B534" s="30"/>
    </row>
    <row r="535" spans="2:2" ht="17.25" thickBot="1">
      <c r="B535" s="30"/>
    </row>
    <row r="536" spans="2:2" ht="17.25" thickBot="1">
      <c r="B536" s="30"/>
    </row>
    <row r="537" spans="2:2" ht="17.25" thickBot="1">
      <c r="B537" s="30"/>
    </row>
    <row r="538" spans="2:2" ht="17.25" thickBot="1">
      <c r="B538" s="30"/>
    </row>
    <row r="539" spans="2:2" ht="17.25" thickBot="1">
      <c r="B539" s="30"/>
    </row>
    <row r="540" spans="2:2" ht="17.25" thickBot="1">
      <c r="B540" s="30"/>
    </row>
    <row r="541" spans="2:2" ht="17.25" thickBot="1">
      <c r="B541" s="30"/>
    </row>
    <row r="542" spans="2:2" ht="17.25" thickBot="1">
      <c r="B542" s="30"/>
    </row>
    <row r="543" spans="2:2" ht="17.25" thickBot="1">
      <c r="B543" s="30"/>
    </row>
    <row r="544" spans="2:2" ht="17.25" thickBot="1">
      <c r="B544" s="30"/>
    </row>
    <row r="545" spans="2:2" ht="17.25" thickBot="1">
      <c r="B545" s="30"/>
    </row>
    <row r="546" spans="2:2" ht="17.25" thickBot="1">
      <c r="B546" s="30"/>
    </row>
    <row r="547" spans="2:2" ht="17.25" thickBot="1">
      <c r="B547" s="30"/>
    </row>
    <row r="548" spans="2:2" ht="17.25" thickBot="1">
      <c r="B548" s="30"/>
    </row>
    <row r="549" spans="2:2" ht="17.25" thickBot="1">
      <c r="B549" s="30"/>
    </row>
    <row r="550" spans="2:2" ht="17.25" thickBot="1">
      <c r="B550" s="30"/>
    </row>
    <row r="551" spans="2:2" ht="17.25" thickBot="1">
      <c r="B551" s="30"/>
    </row>
    <row r="552" spans="2:2" ht="17.25" thickBot="1">
      <c r="B552" s="30"/>
    </row>
    <row r="553" spans="2:2" ht="17.25" thickBot="1">
      <c r="B553" s="30"/>
    </row>
    <row r="554" spans="2:2" ht="17.25" thickBot="1">
      <c r="B554" s="30"/>
    </row>
    <row r="555" spans="2:2" ht="17.25" thickBot="1">
      <c r="B555" s="30"/>
    </row>
    <row r="556" spans="2:2" ht="17.25" thickBot="1">
      <c r="B556" s="30"/>
    </row>
    <row r="557" spans="2:2" ht="17.25" thickBot="1">
      <c r="B557" s="30"/>
    </row>
    <row r="558" spans="2:2" ht="17.25" thickBot="1">
      <c r="B558" s="30"/>
    </row>
    <row r="559" spans="2:2" ht="17.25" thickBot="1">
      <c r="B559" s="30"/>
    </row>
    <row r="560" spans="2:2" ht="17.25" thickBot="1">
      <c r="B560" s="30"/>
    </row>
    <row r="561" spans="2:2" ht="17.25" thickBot="1">
      <c r="B561" s="30"/>
    </row>
    <row r="562" spans="2:2" ht="17.25" thickBot="1">
      <c r="B562" s="30"/>
    </row>
    <row r="563" spans="2:2" ht="17.25" thickBot="1">
      <c r="B563" s="30"/>
    </row>
    <row r="564" spans="2:2" ht="17.25" thickBot="1">
      <c r="B564" s="30"/>
    </row>
    <row r="565" spans="2:2" ht="17.25" thickBot="1">
      <c r="B565" s="30"/>
    </row>
    <row r="566" spans="2:2" ht="17.25" thickBot="1">
      <c r="B566" s="30"/>
    </row>
    <row r="567" spans="2:2" ht="17.25" thickBot="1">
      <c r="B567" s="30"/>
    </row>
    <row r="568" spans="2:2" ht="17.25" thickBot="1">
      <c r="B568" s="30"/>
    </row>
    <row r="569" spans="2:2" ht="17.25" thickBot="1">
      <c r="B569" s="30"/>
    </row>
    <row r="570" spans="2:2" ht="17.25" thickBot="1">
      <c r="B570" s="30"/>
    </row>
    <row r="571" spans="2:2" ht="17.25" thickBot="1">
      <c r="B571" s="30"/>
    </row>
    <row r="572" spans="2:2" ht="17.25" thickBot="1">
      <c r="B572" s="30"/>
    </row>
    <row r="573" spans="2:2" ht="17.25" thickBot="1">
      <c r="B573" s="30"/>
    </row>
    <row r="574" spans="2:2" ht="17.25" thickBot="1">
      <c r="B574" s="30"/>
    </row>
    <row r="575" spans="2:2" ht="17.25" thickBot="1">
      <c r="B575" s="30"/>
    </row>
    <row r="576" spans="2:2" ht="17.25" thickBot="1">
      <c r="B576" s="30"/>
    </row>
    <row r="577" spans="2:2" ht="17.25" thickBot="1">
      <c r="B577" s="30"/>
    </row>
    <row r="578" spans="2:2" ht="17.25" thickBot="1">
      <c r="B578" s="30"/>
    </row>
    <row r="579" spans="2:2" ht="17.25" thickBot="1">
      <c r="B579" s="30"/>
    </row>
    <row r="580" spans="2:2" ht="17.25" thickBot="1">
      <c r="B580" s="30"/>
    </row>
    <row r="581" spans="2:2" ht="17.25" thickBot="1">
      <c r="B581" s="30"/>
    </row>
    <row r="582" spans="2:2" ht="17.25" thickBot="1">
      <c r="B582" s="30"/>
    </row>
    <row r="583" spans="2:2" ht="17.25" thickBot="1">
      <c r="B583" s="30"/>
    </row>
    <row r="584" spans="2:2" ht="17.25" thickBot="1">
      <c r="B584" s="30"/>
    </row>
    <row r="585" spans="2:2" ht="17.25" thickBot="1">
      <c r="B585" s="30"/>
    </row>
    <row r="586" spans="2:2" ht="17.25" thickBot="1">
      <c r="B586" s="30"/>
    </row>
    <row r="587" spans="2:2" ht="17.25" thickBot="1">
      <c r="B587" s="30"/>
    </row>
    <row r="588" spans="2:2" ht="17.25" thickBot="1">
      <c r="B588" s="30"/>
    </row>
    <row r="589" spans="2:2" ht="17.25" thickBot="1">
      <c r="B589" s="30"/>
    </row>
    <row r="590" spans="2:2" ht="17.25" thickBot="1">
      <c r="B590" s="30"/>
    </row>
    <row r="591" spans="2:2" ht="17.25" thickBot="1">
      <c r="B591" s="30"/>
    </row>
    <row r="592" spans="2:2" ht="17.25" thickBot="1">
      <c r="B592" s="30"/>
    </row>
    <row r="593" spans="2:2" ht="17.25" thickBot="1">
      <c r="B593" s="30"/>
    </row>
    <row r="594" spans="2:2" ht="17.25" thickBot="1">
      <c r="B594" s="30"/>
    </row>
    <row r="595" spans="2:2" ht="17.25" thickBot="1">
      <c r="B595" s="30"/>
    </row>
    <row r="596" spans="2:2" ht="17.25" thickBot="1">
      <c r="B596" s="30"/>
    </row>
    <row r="597" spans="2:2" ht="17.25" thickBot="1">
      <c r="B597" s="30"/>
    </row>
    <row r="598" spans="2:2" ht="17.25" thickBot="1">
      <c r="B598" s="30"/>
    </row>
    <row r="599" spans="2:2" ht="17.25" thickBot="1">
      <c r="B599" s="30"/>
    </row>
    <row r="600" spans="2:2" ht="17.25" thickBot="1">
      <c r="B600" s="30"/>
    </row>
    <row r="601" spans="2:2" ht="17.25" thickBot="1">
      <c r="B601" s="30"/>
    </row>
    <row r="602" spans="2:2" ht="17.25" thickBot="1">
      <c r="B602" s="30"/>
    </row>
    <row r="603" spans="2:2" ht="17.25" thickBot="1">
      <c r="B603" s="30"/>
    </row>
    <row r="604" spans="2:2" ht="17.25" thickBot="1">
      <c r="B604" s="30"/>
    </row>
    <row r="605" spans="2:2" ht="17.25" thickBot="1">
      <c r="B605" s="30"/>
    </row>
    <row r="606" spans="2:2" ht="17.25" thickBot="1">
      <c r="B606" s="30"/>
    </row>
    <row r="607" spans="2:2" ht="17.25" thickBot="1">
      <c r="B607" s="30"/>
    </row>
    <row r="608" spans="2:2" ht="17.25" thickBot="1">
      <c r="B608" s="30"/>
    </row>
    <row r="609" spans="2:2" ht="17.25" thickBot="1">
      <c r="B609" s="30"/>
    </row>
    <row r="610" spans="2:2" ht="17.25" thickBot="1">
      <c r="B610" s="30"/>
    </row>
    <row r="611" spans="2:2" ht="17.25" thickBot="1">
      <c r="B611" s="30"/>
    </row>
    <row r="612" spans="2:2" ht="17.25" thickBot="1">
      <c r="B612" s="30"/>
    </row>
    <row r="613" spans="2:2" ht="17.25" thickBot="1">
      <c r="B613" s="30"/>
    </row>
    <row r="614" spans="2:2" ht="17.25" thickBot="1">
      <c r="B614" s="30"/>
    </row>
    <row r="615" spans="2:2" ht="17.25" thickBot="1">
      <c r="B615" s="30"/>
    </row>
    <row r="616" spans="2:2" ht="17.25" thickBot="1">
      <c r="B616" s="30"/>
    </row>
    <row r="617" spans="2:2" ht="17.25" thickBot="1">
      <c r="B617" s="30"/>
    </row>
    <row r="618" spans="2:2" ht="17.25" thickBot="1">
      <c r="B618" s="30"/>
    </row>
    <row r="619" spans="2:2" ht="17.25" thickBot="1">
      <c r="B619" s="30"/>
    </row>
    <row r="620" spans="2:2" ht="17.25" thickBot="1">
      <c r="B620" s="30"/>
    </row>
    <row r="621" spans="2:2" ht="17.25" thickBot="1">
      <c r="B621" s="30"/>
    </row>
    <row r="622" spans="2:2" ht="17.25" thickBot="1">
      <c r="B622" s="30"/>
    </row>
    <row r="623" spans="2:2" ht="17.25" thickBot="1">
      <c r="B623" s="30"/>
    </row>
    <row r="624" spans="2:2" ht="17.25" thickBot="1">
      <c r="B624" s="30"/>
    </row>
    <row r="625" spans="2:2" ht="17.25" thickBot="1">
      <c r="B625" s="30"/>
    </row>
    <row r="626" spans="2:2" ht="17.25" thickBot="1">
      <c r="B626" s="30"/>
    </row>
    <row r="627" spans="2:2" ht="17.25" thickBot="1">
      <c r="B627" s="30"/>
    </row>
    <row r="628" spans="2:2" ht="17.25" thickBot="1">
      <c r="B628" s="30"/>
    </row>
    <row r="629" spans="2:2" ht="17.25" thickBot="1">
      <c r="B629" s="30"/>
    </row>
    <row r="630" spans="2:2" ht="17.25" thickBot="1">
      <c r="B630" s="30"/>
    </row>
    <row r="631" spans="2:2" ht="17.25" thickBot="1">
      <c r="B631" s="30"/>
    </row>
    <row r="632" spans="2:2" ht="17.25" thickBot="1">
      <c r="B632" s="30"/>
    </row>
    <row r="633" spans="2:2" ht="17.25" thickBot="1">
      <c r="B633" s="30"/>
    </row>
    <row r="634" spans="2:2" ht="17.25" thickBot="1">
      <c r="B634" s="30"/>
    </row>
    <row r="635" spans="2:2" ht="17.25" thickBot="1">
      <c r="B635" s="30"/>
    </row>
    <row r="636" spans="2:2" ht="17.25" thickBot="1">
      <c r="B636" s="30"/>
    </row>
    <row r="637" spans="2:2" ht="17.25" thickBot="1">
      <c r="B637" s="30"/>
    </row>
    <row r="638" spans="2:2" ht="17.25" thickBot="1">
      <c r="B638" s="30"/>
    </row>
    <row r="639" spans="2:2" ht="17.25" thickBot="1">
      <c r="B639" s="30"/>
    </row>
    <row r="640" spans="2:2" ht="17.25" thickBot="1">
      <c r="B640" s="30"/>
    </row>
    <row r="641" spans="2:2" ht="17.25" thickBot="1">
      <c r="B641" s="30"/>
    </row>
    <row r="642" spans="2:2" ht="17.25" thickBot="1">
      <c r="B642" s="30"/>
    </row>
    <row r="643" spans="2:2" ht="17.25" thickBot="1">
      <c r="B643" s="30"/>
    </row>
    <row r="644" spans="2:2" ht="17.25" thickBot="1">
      <c r="B644" s="30"/>
    </row>
    <row r="645" spans="2:2" ht="17.25" thickBot="1">
      <c r="B645" s="30"/>
    </row>
    <row r="646" spans="2:2" ht="17.25" thickBot="1">
      <c r="B646" s="30"/>
    </row>
    <row r="647" spans="2:2" ht="17.25" thickBot="1">
      <c r="B647" s="30"/>
    </row>
    <row r="648" spans="2:2" ht="17.25" thickBot="1">
      <c r="B648" s="30"/>
    </row>
    <row r="649" spans="2:2" ht="17.25" thickBot="1">
      <c r="B649" s="30"/>
    </row>
    <row r="650" spans="2:2" ht="17.25" thickBot="1">
      <c r="B650" s="30"/>
    </row>
    <row r="651" spans="2:2" ht="17.25" thickBot="1">
      <c r="B651" s="30"/>
    </row>
    <row r="652" spans="2:2" ht="17.25" thickBot="1">
      <c r="B652" s="30"/>
    </row>
    <row r="653" spans="2:2" ht="17.25" thickBot="1">
      <c r="B653" s="30"/>
    </row>
    <row r="654" spans="2:2" ht="17.25" thickBot="1">
      <c r="B654" s="30"/>
    </row>
    <row r="655" spans="2:2" ht="17.25" thickBot="1">
      <c r="B655" s="30"/>
    </row>
    <row r="656" spans="2:2" ht="17.25" thickBot="1">
      <c r="B656" s="30"/>
    </row>
    <row r="657" spans="2:2" ht="17.25" thickBot="1">
      <c r="B657" s="30"/>
    </row>
    <row r="658" spans="2:2" ht="17.25" thickBot="1">
      <c r="B658" s="30"/>
    </row>
    <row r="659" spans="2:2" ht="17.25" thickBot="1">
      <c r="B659" s="30"/>
    </row>
    <row r="660" spans="2:2" ht="17.25" thickBot="1">
      <c r="B660" s="30"/>
    </row>
    <row r="661" spans="2:2" ht="17.25" thickBot="1">
      <c r="B661" s="30"/>
    </row>
    <row r="662" spans="2:2" ht="17.25" thickBot="1">
      <c r="B662" s="30"/>
    </row>
    <row r="663" spans="2:2" ht="17.25" thickBot="1">
      <c r="B663" s="30"/>
    </row>
    <row r="664" spans="2:2" ht="17.25" thickBot="1">
      <c r="B664" s="30"/>
    </row>
    <row r="665" spans="2:2" ht="17.25" thickBot="1">
      <c r="B665" s="30"/>
    </row>
    <row r="666" spans="2:2" ht="17.25" thickBot="1">
      <c r="B666" s="30"/>
    </row>
    <row r="667" spans="2:2" ht="17.25" thickBot="1">
      <c r="B667" s="30"/>
    </row>
    <row r="668" spans="2:2" ht="17.25" thickBot="1">
      <c r="B668" s="30"/>
    </row>
    <row r="669" spans="2:2" ht="17.25" thickBot="1">
      <c r="B669" s="30"/>
    </row>
    <row r="670" spans="2:2" ht="17.25" thickBot="1">
      <c r="B670" s="30"/>
    </row>
    <row r="671" spans="2:2" ht="17.25" thickBot="1">
      <c r="B671" s="30"/>
    </row>
    <row r="672" spans="2:2" ht="17.25" thickBot="1">
      <c r="B672" s="30"/>
    </row>
    <row r="673" spans="2:2" ht="17.25" thickBot="1">
      <c r="B673" s="30"/>
    </row>
    <row r="674" spans="2:2" ht="17.25" thickBot="1">
      <c r="B674" s="30"/>
    </row>
    <row r="675" spans="2:2" ht="17.25" thickBot="1">
      <c r="B675" s="30"/>
    </row>
    <row r="676" spans="2:2" ht="17.25" thickBot="1">
      <c r="B676" s="30"/>
    </row>
    <row r="677" spans="2:2" ht="17.25" thickBot="1">
      <c r="B677" s="30"/>
    </row>
    <row r="678" spans="2:2" ht="17.25" thickBot="1">
      <c r="B678" s="30"/>
    </row>
    <row r="679" spans="2:2" ht="17.25" thickBot="1">
      <c r="B679" s="30"/>
    </row>
    <row r="680" spans="2:2" ht="17.25" thickBot="1">
      <c r="B680" s="30"/>
    </row>
    <row r="681" spans="2:2" ht="17.25" thickBot="1">
      <c r="B681" s="30"/>
    </row>
    <row r="682" spans="2:2" ht="17.25" thickBot="1">
      <c r="B682" s="30"/>
    </row>
    <row r="683" spans="2:2" ht="17.25" thickBot="1">
      <c r="B683" s="30"/>
    </row>
    <row r="684" spans="2:2" ht="17.25" thickBot="1">
      <c r="B684" s="30"/>
    </row>
    <row r="685" spans="2:2" ht="17.25" thickBot="1">
      <c r="B685" s="30"/>
    </row>
    <row r="686" spans="2:2" ht="17.25" thickBot="1">
      <c r="B686" s="30"/>
    </row>
    <row r="687" spans="2:2" ht="17.25" thickBot="1">
      <c r="B687" s="30"/>
    </row>
    <row r="688" spans="2:2" ht="17.25" thickBot="1">
      <c r="B688" s="30"/>
    </row>
    <row r="689" spans="2:2" ht="17.25" thickBot="1">
      <c r="B689" s="30"/>
    </row>
    <row r="690" spans="2:2" ht="17.25" thickBot="1">
      <c r="B690" s="30"/>
    </row>
    <row r="691" spans="2:2" ht="17.25" thickBot="1">
      <c r="B691" s="30"/>
    </row>
    <row r="692" spans="2:2" ht="17.25" thickBot="1">
      <c r="B692" s="30"/>
    </row>
    <row r="693" spans="2:2" ht="17.25" thickBot="1">
      <c r="B693" s="30"/>
    </row>
    <row r="694" spans="2:2" ht="17.25" thickBot="1">
      <c r="B694" s="30"/>
    </row>
    <row r="695" spans="2:2" ht="17.25" thickBot="1">
      <c r="B695" s="30"/>
    </row>
    <row r="696" spans="2:2" ht="17.25" thickBot="1">
      <c r="B696" s="30"/>
    </row>
    <row r="697" spans="2:2" ht="17.25" thickBot="1">
      <c r="B697" s="30"/>
    </row>
    <row r="698" spans="2:2" ht="17.25" thickBot="1">
      <c r="B698" s="30"/>
    </row>
    <row r="699" spans="2:2" ht="17.25" thickBot="1">
      <c r="B699" s="30"/>
    </row>
    <row r="700" spans="2:2" ht="17.25" thickBot="1">
      <c r="B700" s="30"/>
    </row>
    <row r="701" spans="2:2" ht="17.25" thickBot="1">
      <c r="B701" s="30"/>
    </row>
    <row r="702" spans="2:2" ht="17.25" thickBot="1">
      <c r="B702" s="30"/>
    </row>
    <row r="703" spans="2:2" ht="17.25" thickBot="1">
      <c r="B703" s="30"/>
    </row>
    <row r="704" spans="2:2" ht="17.25" thickBot="1">
      <c r="B704" s="30"/>
    </row>
    <row r="705" spans="2:2" ht="17.25" thickBot="1">
      <c r="B705" s="30"/>
    </row>
    <row r="706" spans="2:2" ht="17.25" thickBot="1">
      <c r="B706" s="30"/>
    </row>
    <row r="707" spans="2:2" ht="17.25" thickBot="1">
      <c r="B707" s="30"/>
    </row>
    <row r="708" spans="2:2" ht="17.25" thickBot="1">
      <c r="B708" s="30"/>
    </row>
    <row r="709" spans="2:2" ht="17.25" thickBot="1">
      <c r="B709" s="30"/>
    </row>
    <row r="710" spans="2:2" ht="17.25" thickBot="1">
      <c r="B710" s="30"/>
    </row>
    <row r="711" spans="2:2" ht="17.25" thickBot="1">
      <c r="B711" s="30"/>
    </row>
    <row r="712" spans="2:2" ht="17.25" thickBot="1">
      <c r="B712" s="30"/>
    </row>
    <row r="713" spans="2:2" ht="17.25" thickBot="1">
      <c r="B713" s="30"/>
    </row>
    <row r="714" spans="2:2" ht="17.25" thickBot="1">
      <c r="B714" s="30"/>
    </row>
    <row r="715" spans="2:2" ht="17.25" thickBot="1">
      <c r="B715" s="30"/>
    </row>
    <row r="716" spans="2:2" ht="17.25" thickBot="1">
      <c r="B716" s="30"/>
    </row>
    <row r="717" spans="2:2" ht="17.25" thickBot="1">
      <c r="B717" s="30"/>
    </row>
    <row r="718" spans="2:2" ht="17.25" thickBot="1">
      <c r="B718" s="30"/>
    </row>
    <row r="719" spans="2:2" ht="17.25" thickBot="1">
      <c r="B719" s="30"/>
    </row>
    <row r="720" spans="2:2" ht="17.25" thickBot="1">
      <c r="B720" s="30"/>
    </row>
    <row r="721" spans="2:2" ht="17.25" thickBot="1">
      <c r="B721" s="30"/>
    </row>
    <row r="722" spans="2:2" ht="17.25" thickBot="1">
      <c r="B722" s="30"/>
    </row>
    <row r="723" spans="2:2" ht="17.25" thickBot="1">
      <c r="B723" s="30"/>
    </row>
    <row r="724" spans="2:2" ht="17.25" thickBot="1">
      <c r="B724" s="30"/>
    </row>
    <row r="725" spans="2:2" ht="17.25" thickBot="1">
      <c r="B725" s="30"/>
    </row>
    <row r="726" spans="2:2" ht="17.25" thickBot="1">
      <c r="B726" s="30"/>
    </row>
    <row r="727" spans="2:2" ht="17.25" thickBot="1">
      <c r="B727" s="30"/>
    </row>
    <row r="728" spans="2:2" ht="17.25" thickBot="1">
      <c r="B728" s="30"/>
    </row>
    <row r="729" spans="2:2" ht="17.25" thickBot="1">
      <c r="B729" s="30"/>
    </row>
    <row r="730" spans="2:2" ht="17.25" thickBot="1">
      <c r="B730" s="30"/>
    </row>
    <row r="731" spans="2:2" ht="17.25" thickBot="1">
      <c r="B731" s="30"/>
    </row>
    <row r="732" spans="2:2" ht="17.25" thickBot="1">
      <c r="B732" s="30"/>
    </row>
    <row r="733" spans="2:2" ht="17.25" thickBot="1">
      <c r="B733" s="30"/>
    </row>
    <row r="734" spans="2:2" ht="17.25" thickBot="1">
      <c r="B734" s="30"/>
    </row>
    <row r="735" spans="2:2" ht="17.25" thickBot="1">
      <c r="B735" s="30"/>
    </row>
    <row r="736" spans="2:2" ht="17.25" thickBot="1">
      <c r="B736" s="30"/>
    </row>
    <row r="737" spans="2:2" ht="17.25" thickBot="1">
      <c r="B737" s="30"/>
    </row>
    <row r="738" spans="2:2" ht="17.25" thickBot="1">
      <c r="B738" s="30"/>
    </row>
    <row r="739" spans="2:2" ht="17.25" thickBot="1">
      <c r="B739" s="30"/>
    </row>
    <row r="740" spans="2:2" ht="17.25" thickBot="1">
      <c r="B740" s="30"/>
    </row>
    <row r="741" spans="2:2" ht="17.25" thickBot="1">
      <c r="B741" s="30"/>
    </row>
    <row r="742" spans="2:2" ht="17.25" thickBot="1">
      <c r="B742" s="30"/>
    </row>
    <row r="743" spans="2:2" ht="17.25" thickBot="1">
      <c r="B743" s="30"/>
    </row>
    <row r="744" spans="2:2" ht="17.25" thickBot="1">
      <c r="B744" s="30"/>
    </row>
    <row r="745" spans="2:2" ht="17.25" thickBot="1">
      <c r="B745" s="30"/>
    </row>
    <row r="746" spans="2:2" ht="17.25" thickBot="1">
      <c r="B746" s="30"/>
    </row>
    <row r="747" spans="2:2" ht="17.25" thickBot="1">
      <c r="B747" s="30"/>
    </row>
    <row r="748" spans="2:2" ht="17.25" thickBot="1">
      <c r="B748" s="30"/>
    </row>
    <row r="749" spans="2:2" ht="17.25" thickBot="1">
      <c r="B749" s="30"/>
    </row>
    <row r="750" spans="2:2" ht="17.25" thickBot="1">
      <c r="B750" s="30"/>
    </row>
    <row r="751" spans="2:2" ht="17.25" thickBot="1">
      <c r="B751" s="30"/>
    </row>
    <row r="752" spans="2:2" ht="17.25" thickBot="1">
      <c r="B752" s="30"/>
    </row>
    <row r="753" spans="2:2" ht="17.25" thickBot="1">
      <c r="B753" s="30"/>
    </row>
    <row r="754" spans="2:2" ht="17.25" thickBot="1">
      <c r="B754" s="30"/>
    </row>
    <row r="755" spans="2:2" ht="17.25" thickBot="1">
      <c r="B755" s="30"/>
    </row>
    <row r="756" spans="2:2" ht="17.25" thickBot="1">
      <c r="B756" s="30"/>
    </row>
    <row r="757" spans="2:2" ht="17.25" thickBot="1">
      <c r="B757" s="30"/>
    </row>
    <row r="758" spans="2:2" ht="17.25" thickBot="1">
      <c r="B758" s="30"/>
    </row>
    <row r="759" spans="2:2" ht="17.25" thickBot="1">
      <c r="B759" s="30"/>
    </row>
    <row r="760" spans="2:2" ht="17.25" thickBot="1">
      <c r="B760" s="30"/>
    </row>
    <row r="761" spans="2:2" ht="17.25" thickBot="1">
      <c r="B761" s="30"/>
    </row>
    <row r="762" spans="2:2" ht="17.25" thickBot="1">
      <c r="B762" s="30"/>
    </row>
    <row r="763" spans="2:2" ht="17.25" thickBot="1">
      <c r="B763" s="30"/>
    </row>
    <row r="764" spans="2:2" ht="17.25" thickBot="1">
      <c r="B764" s="30"/>
    </row>
    <row r="765" spans="2:2" ht="17.25" thickBot="1">
      <c r="B765" s="30"/>
    </row>
    <row r="766" spans="2:2" ht="17.25" thickBot="1">
      <c r="B766" s="30"/>
    </row>
    <row r="767" spans="2:2" ht="17.25" thickBot="1">
      <c r="B767" s="30"/>
    </row>
    <row r="768" spans="2:2" ht="17.25" thickBot="1">
      <c r="B768" s="30"/>
    </row>
    <row r="769" spans="2:2" ht="17.25" thickBot="1">
      <c r="B769" s="30"/>
    </row>
    <row r="770" spans="2:2" ht="17.25" thickBot="1">
      <c r="B770" s="30"/>
    </row>
    <row r="771" spans="2:2" ht="17.25" thickBot="1">
      <c r="B771" s="30"/>
    </row>
    <row r="772" spans="2:2" ht="17.25" thickBot="1">
      <c r="B772" s="30"/>
    </row>
    <row r="773" spans="2:2" ht="17.25" thickBot="1">
      <c r="B773" s="30"/>
    </row>
    <row r="774" spans="2:2" ht="17.25" thickBot="1">
      <c r="B774" s="30"/>
    </row>
    <row r="775" spans="2:2" ht="17.25" thickBot="1">
      <c r="B775" s="30"/>
    </row>
    <row r="776" spans="2:2" ht="17.25" thickBot="1">
      <c r="B776" s="30"/>
    </row>
    <row r="777" spans="2:2" ht="17.25" thickBot="1">
      <c r="B777" s="30"/>
    </row>
    <row r="778" spans="2:2" ht="17.25" thickBot="1">
      <c r="B778" s="30"/>
    </row>
    <row r="779" spans="2:2" ht="17.25" thickBot="1">
      <c r="B779" s="30"/>
    </row>
    <row r="780" spans="2:2" ht="17.25" thickBot="1">
      <c r="B780" s="30"/>
    </row>
    <row r="781" spans="2:2" ht="17.25" thickBot="1">
      <c r="B781" s="30"/>
    </row>
    <row r="782" spans="2:2" ht="17.25" thickBot="1">
      <c r="B782" s="30"/>
    </row>
    <row r="783" spans="2:2" ht="17.25" thickBot="1">
      <c r="B783" s="30"/>
    </row>
    <row r="784" spans="2:2" ht="17.25" thickBot="1">
      <c r="B784" s="30"/>
    </row>
    <row r="785" spans="2:2" ht="17.25" thickBot="1">
      <c r="B785" s="30"/>
    </row>
    <row r="786" spans="2:2" ht="17.25" thickBot="1">
      <c r="B786" s="30"/>
    </row>
    <row r="787" spans="2:2" ht="17.25" thickBot="1">
      <c r="B787" s="30"/>
    </row>
    <row r="788" spans="2:2" ht="17.25" thickBot="1">
      <c r="B788" s="30"/>
    </row>
    <row r="789" spans="2:2" ht="17.25" thickBot="1">
      <c r="B789" s="30"/>
    </row>
    <row r="790" spans="2:2" ht="17.25" thickBot="1">
      <c r="B790" s="30"/>
    </row>
    <row r="791" spans="2:2" ht="17.25" thickBot="1">
      <c r="B791" s="30"/>
    </row>
    <row r="792" spans="2:2" ht="17.25" thickBot="1">
      <c r="B792" s="30"/>
    </row>
    <row r="793" spans="2:2" ht="17.25" thickBot="1">
      <c r="B793" s="30"/>
    </row>
    <row r="794" spans="2:2" ht="17.25" thickBot="1">
      <c r="B794" s="30"/>
    </row>
    <row r="795" spans="2:2" ht="17.25" thickBot="1">
      <c r="B795" s="30"/>
    </row>
    <row r="796" spans="2:2" ht="17.25" thickBot="1">
      <c r="B796" s="30"/>
    </row>
    <row r="797" spans="2:2" ht="17.25" thickBot="1">
      <c r="B797" s="30"/>
    </row>
    <row r="798" spans="2:2" ht="17.25" thickBot="1">
      <c r="B798" s="30"/>
    </row>
    <row r="799" spans="2:2" ht="17.25" thickBot="1">
      <c r="B799" s="30"/>
    </row>
    <row r="800" spans="2:2" ht="17.25" thickBot="1">
      <c r="B800" s="30"/>
    </row>
    <row r="801" spans="2:2" ht="17.25" thickBot="1">
      <c r="B801" s="30"/>
    </row>
    <row r="802" spans="2:2" ht="17.25" thickBot="1">
      <c r="B802" s="30"/>
    </row>
    <row r="803" spans="2:2" ht="17.25" thickBot="1">
      <c r="B803" s="30"/>
    </row>
    <row r="804" spans="2:2" ht="17.25" thickBot="1">
      <c r="B804" s="30"/>
    </row>
    <row r="805" spans="2:2" ht="17.25" thickBot="1">
      <c r="B805" s="30"/>
    </row>
    <row r="806" spans="2:2" ht="17.25" thickBot="1">
      <c r="B806" s="30"/>
    </row>
    <row r="807" spans="2:2" ht="17.25" thickBot="1">
      <c r="B807" s="30"/>
    </row>
    <row r="808" spans="2:2" ht="17.25" thickBot="1">
      <c r="B808" s="30"/>
    </row>
    <row r="809" spans="2:2" ht="17.25" thickBot="1">
      <c r="B809" s="30"/>
    </row>
    <row r="810" spans="2:2" ht="17.25" thickBot="1">
      <c r="B810" s="30"/>
    </row>
    <row r="811" spans="2:2" ht="17.25" thickBot="1">
      <c r="B811" s="30"/>
    </row>
    <row r="812" spans="2:2" ht="17.25" thickBot="1">
      <c r="B812" s="30"/>
    </row>
    <row r="813" spans="2:2" ht="17.25" thickBot="1">
      <c r="B813" s="30"/>
    </row>
    <row r="814" spans="2:2" ht="17.25" thickBot="1">
      <c r="B814" s="30"/>
    </row>
    <row r="815" spans="2:2" ht="17.25" thickBot="1">
      <c r="B815" s="30"/>
    </row>
    <row r="816" spans="2:2" ht="17.25" thickBot="1">
      <c r="B816" s="30"/>
    </row>
    <row r="817" spans="2:2" ht="17.25" thickBot="1">
      <c r="B817" s="30"/>
    </row>
    <row r="818" spans="2:2" ht="17.25" thickBot="1">
      <c r="B818" s="30"/>
    </row>
    <row r="819" spans="2:2" ht="17.25" thickBot="1">
      <c r="B819" s="30"/>
    </row>
    <row r="820" spans="2:2" ht="17.25" thickBot="1">
      <c r="B820" s="30"/>
    </row>
    <row r="821" spans="2:2" ht="17.25" thickBot="1">
      <c r="B821" s="30"/>
    </row>
    <row r="822" spans="2:2" ht="17.25" thickBot="1">
      <c r="B822" s="30"/>
    </row>
    <row r="823" spans="2:2" ht="17.25" thickBot="1">
      <c r="B823" s="30"/>
    </row>
    <row r="824" spans="2:2" ht="17.25" thickBot="1">
      <c r="B824" s="30"/>
    </row>
    <row r="825" spans="2:2" ht="17.25" thickBot="1">
      <c r="B825" s="30"/>
    </row>
    <row r="826" spans="2:2" ht="17.25" thickBot="1">
      <c r="B826" s="30"/>
    </row>
    <row r="827" spans="2:2" ht="17.25" thickBot="1">
      <c r="B827" s="30"/>
    </row>
    <row r="828" spans="2:2" ht="17.25" thickBot="1">
      <c r="B828" s="30"/>
    </row>
    <row r="829" spans="2:2" ht="17.25" thickBot="1">
      <c r="B829" s="30"/>
    </row>
    <row r="830" spans="2:2" ht="17.25" thickBot="1">
      <c r="B830" s="30"/>
    </row>
    <row r="831" spans="2:2" ht="17.25" thickBot="1">
      <c r="B831" s="30"/>
    </row>
    <row r="832" spans="2:2" ht="17.25" thickBot="1">
      <c r="B832" s="30"/>
    </row>
    <row r="833" spans="2:2" ht="17.25" thickBot="1">
      <c r="B833" s="30"/>
    </row>
    <row r="834" spans="2:2" ht="17.25" thickBot="1">
      <c r="B834" s="30"/>
    </row>
    <row r="835" spans="2:2" ht="17.25" thickBot="1">
      <c r="B835" s="30"/>
    </row>
    <row r="836" spans="2:2" ht="17.25" thickBot="1">
      <c r="B836" s="30"/>
    </row>
    <row r="837" spans="2:2" ht="17.25" thickBot="1">
      <c r="B837" s="30"/>
    </row>
    <row r="838" spans="2:2" ht="17.25" thickBot="1">
      <c r="B838" s="30"/>
    </row>
    <row r="839" spans="2:2" ht="17.25" thickBot="1">
      <c r="B839" s="30"/>
    </row>
    <row r="840" spans="2:2" ht="17.25" thickBot="1">
      <c r="B840" s="30"/>
    </row>
    <row r="841" spans="2:2" ht="17.25" thickBot="1">
      <c r="B841" s="30"/>
    </row>
    <row r="842" spans="2:2" ht="17.25" thickBot="1">
      <c r="B842" s="30"/>
    </row>
    <row r="843" spans="2:2" ht="17.25" thickBot="1">
      <c r="B843" s="30"/>
    </row>
    <row r="844" spans="2:2" ht="17.25" thickBot="1">
      <c r="B844" s="30"/>
    </row>
    <row r="845" spans="2:2" ht="17.25" thickBot="1">
      <c r="B845" s="30"/>
    </row>
    <row r="846" spans="2:2" ht="17.25" thickBot="1">
      <c r="B846" s="30"/>
    </row>
    <row r="847" spans="2:2" ht="17.25" thickBot="1">
      <c r="B847" s="30"/>
    </row>
    <row r="848" spans="2:2" ht="17.25" thickBot="1">
      <c r="B848" s="30"/>
    </row>
    <row r="849" spans="2:2" ht="17.25" thickBot="1">
      <c r="B849" s="30"/>
    </row>
    <row r="850" spans="2:2" ht="17.25" thickBot="1">
      <c r="B850" s="30"/>
    </row>
    <row r="851" spans="2:2" ht="17.25" thickBot="1">
      <c r="B851" s="30"/>
    </row>
    <row r="852" spans="2:2" ht="17.25" thickBot="1">
      <c r="B852" s="30"/>
    </row>
    <row r="853" spans="2:2" ht="17.25" thickBot="1">
      <c r="B853" s="30"/>
    </row>
    <row r="854" spans="2:2" ht="17.25" thickBot="1">
      <c r="B854" s="30"/>
    </row>
    <row r="855" spans="2:2" ht="17.25" thickBot="1">
      <c r="B855" s="30"/>
    </row>
    <row r="856" spans="2:2" ht="17.25" thickBot="1">
      <c r="B856" s="30"/>
    </row>
    <row r="857" spans="2:2" ht="17.25" thickBot="1">
      <c r="B857" s="30"/>
    </row>
    <row r="858" spans="2:2" ht="17.25" thickBot="1">
      <c r="B858" s="30"/>
    </row>
    <row r="859" spans="2:2" ht="17.25" thickBot="1">
      <c r="B859" s="30"/>
    </row>
    <row r="860" spans="2:2" ht="17.25" thickBot="1">
      <c r="B860" s="30"/>
    </row>
    <row r="861" spans="2:2" ht="17.25" thickBot="1">
      <c r="B861" s="30"/>
    </row>
    <row r="862" spans="2:2" ht="17.25" thickBot="1">
      <c r="B862" s="30"/>
    </row>
    <row r="863" spans="2:2" ht="17.25" thickBot="1">
      <c r="B863" s="30"/>
    </row>
    <row r="864" spans="2:2" ht="17.25" thickBot="1">
      <c r="B864" s="30"/>
    </row>
    <row r="865" spans="2:2" ht="17.25" thickBot="1">
      <c r="B865" s="30"/>
    </row>
    <row r="866" spans="2:2" ht="17.25" thickBot="1">
      <c r="B866" s="30"/>
    </row>
    <row r="867" spans="2:2" ht="17.25" thickBot="1">
      <c r="B867" s="30"/>
    </row>
    <row r="868" spans="2:2" ht="17.25" thickBot="1">
      <c r="B868" s="30"/>
    </row>
    <row r="869" spans="2:2" ht="17.25" thickBot="1">
      <c r="B869" s="30"/>
    </row>
    <row r="870" spans="2:2" ht="17.25" thickBot="1">
      <c r="B870" s="30"/>
    </row>
    <row r="871" spans="2:2" ht="17.25" thickBot="1">
      <c r="B871" s="30"/>
    </row>
    <row r="872" spans="2:2" ht="17.25" thickBot="1">
      <c r="B872" s="30"/>
    </row>
    <row r="873" spans="2:2" ht="17.25" thickBot="1">
      <c r="B873" s="30"/>
    </row>
    <row r="874" spans="2:2" ht="17.25" thickBot="1">
      <c r="B874" s="30"/>
    </row>
    <row r="875" spans="2:2" ht="17.25" thickBot="1">
      <c r="B875" s="30"/>
    </row>
    <row r="876" spans="2:2" ht="17.25" thickBot="1">
      <c r="B876" s="30"/>
    </row>
    <row r="877" spans="2:2" ht="17.25" thickBot="1">
      <c r="B877" s="30"/>
    </row>
    <row r="878" spans="2:2" ht="17.25" thickBot="1">
      <c r="B878" s="30"/>
    </row>
    <row r="879" spans="2:2" ht="17.25" thickBot="1">
      <c r="B879" s="30"/>
    </row>
    <row r="880" spans="2:2" ht="17.25" thickBot="1">
      <c r="B880" s="30"/>
    </row>
    <row r="881" spans="2:2" ht="17.25" thickBot="1">
      <c r="B881" s="30"/>
    </row>
    <row r="882" spans="2:2" ht="17.25" thickBot="1">
      <c r="B882" s="30"/>
    </row>
    <row r="883" spans="2:2" ht="17.25" thickBot="1">
      <c r="B883" s="30"/>
    </row>
    <row r="884" spans="2:2" ht="17.25" thickBot="1">
      <c r="B884" s="30"/>
    </row>
    <row r="885" spans="2:2" ht="17.25" thickBot="1">
      <c r="B885" s="30"/>
    </row>
    <row r="886" spans="2:2" ht="17.25" thickBot="1">
      <c r="B886" s="30"/>
    </row>
    <row r="887" spans="2:2" ht="17.25" thickBot="1">
      <c r="B887" s="30"/>
    </row>
    <row r="888" spans="2:2" ht="17.25" thickBot="1">
      <c r="B888" s="30"/>
    </row>
    <row r="889" spans="2:2" ht="17.25" thickBot="1">
      <c r="B889" s="30"/>
    </row>
    <row r="890" spans="2:2" ht="17.25" thickBot="1">
      <c r="B890" s="30"/>
    </row>
    <row r="891" spans="2:2" ht="17.25" thickBot="1">
      <c r="B891" s="30"/>
    </row>
    <row r="892" spans="2:2" ht="17.25" thickBot="1">
      <c r="B892" s="30"/>
    </row>
    <row r="893" spans="2:2" ht="17.25" thickBot="1">
      <c r="B893" s="30"/>
    </row>
    <row r="894" spans="2:2" ht="17.25" thickBot="1">
      <c r="B894" s="30"/>
    </row>
    <row r="895" spans="2:2" ht="17.25" thickBot="1">
      <c r="B895" s="30"/>
    </row>
    <row r="896" spans="2:2" ht="17.25" thickBot="1">
      <c r="B896" s="30"/>
    </row>
    <row r="897" spans="2:2" ht="17.25" thickBot="1">
      <c r="B897" s="30"/>
    </row>
    <row r="898" spans="2:2" ht="17.25" thickBot="1">
      <c r="B898" s="30"/>
    </row>
    <row r="899" spans="2:2" ht="17.25" thickBot="1">
      <c r="B899" s="30"/>
    </row>
    <row r="900" spans="2:2" ht="17.25" thickBot="1">
      <c r="B900" s="30"/>
    </row>
    <row r="901" spans="2:2" ht="17.25" thickBot="1">
      <c r="B901" s="30"/>
    </row>
    <row r="902" spans="2:2" ht="17.25" thickBot="1">
      <c r="B902" s="30"/>
    </row>
    <row r="903" spans="2:2" ht="17.25" thickBot="1">
      <c r="B903" s="30"/>
    </row>
    <row r="904" spans="2:2" ht="17.25" thickBot="1">
      <c r="B904" s="30"/>
    </row>
    <row r="905" spans="2:2" ht="17.25" thickBot="1">
      <c r="B905" s="30"/>
    </row>
    <row r="906" spans="2:2" ht="17.25" thickBot="1">
      <c r="B906" s="30"/>
    </row>
    <row r="907" spans="2:2" ht="17.25" thickBot="1">
      <c r="B907" s="30"/>
    </row>
    <row r="908" spans="2:2" ht="17.25" thickBot="1">
      <c r="B908" s="30"/>
    </row>
    <row r="909" spans="2:2" ht="17.25" thickBot="1">
      <c r="B909" s="30"/>
    </row>
    <row r="910" spans="2:2" ht="17.25" thickBot="1">
      <c r="B910" s="30"/>
    </row>
    <row r="911" spans="2:2" ht="17.25" thickBot="1">
      <c r="B911" s="30"/>
    </row>
    <row r="912" spans="2:2" ht="17.25" thickBot="1">
      <c r="B912" s="30"/>
    </row>
    <row r="913" spans="2:2" ht="17.25" thickBot="1">
      <c r="B913" s="30"/>
    </row>
    <row r="914" spans="2:2" ht="17.25" thickBot="1">
      <c r="B914" s="30"/>
    </row>
    <row r="915" spans="2:2" ht="17.25" thickBot="1">
      <c r="B915" s="30"/>
    </row>
    <row r="916" spans="2:2" ht="17.25" thickBot="1">
      <c r="B916" s="30"/>
    </row>
    <row r="917" spans="2:2" ht="17.25" thickBot="1">
      <c r="B917" s="30"/>
    </row>
    <row r="918" spans="2:2" ht="17.25" thickBot="1">
      <c r="B918" s="30"/>
    </row>
    <row r="919" spans="2:2" ht="17.25" thickBot="1">
      <c r="B919" s="30"/>
    </row>
    <row r="920" spans="2:2" ht="17.25" thickBot="1">
      <c r="B920" s="30"/>
    </row>
    <row r="921" spans="2:2" ht="17.25" thickBot="1">
      <c r="B921" s="30"/>
    </row>
    <row r="922" spans="2:2" ht="17.25" thickBot="1">
      <c r="B922" s="30"/>
    </row>
    <row r="923" spans="2:2" ht="17.25" thickBot="1">
      <c r="B923" s="30"/>
    </row>
    <row r="924" spans="2:2" ht="17.25" thickBot="1">
      <c r="B924" s="30"/>
    </row>
    <row r="925" spans="2:2" ht="17.25" thickBot="1">
      <c r="B925" s="30"/>
    </row>
    <row r="926" spans="2:2" ht="17.25" thickBot="1">
      <c r="B926" s="30"/>
    </row>
    <row r="927" spans="2:2" ht="17.25" thickBot="1">
      <c r="B927" s="30"/>
    </row>
    <row r="928" spans="2:2" ht="17.25" thickBot="1">
      <c r="B928" s="30"/>
    </row>
    <row r="929" spans="2:2" ht="17.25" thickBot="1">
      <c r="B929" s="30"/>
    </row>
    <row r="930" spans="2:2" ht="17.25" thickBot="1">
      <c r="B930" s="30"/>
    </row>
    <row r="931" spans="2:2" ht="17.25" thickBot="1">
      <c r="B931" s="30"/>
    </row>
    <row r="932" spans="2:2" ht="17.25" thickBot="1">
      <c r="B932" s="30"/>
    </row>
    <row r="933" spans="2:2" ht="17.25" thickBot="1">
      <c r="B933" s="30"/>
    </row>
    <row r="934" spans="2:2" ht="17.25" thickBot="1">
      <c r="B934" s="30"/>
    </row>
    <row r="935" spans="2:2" ht="17.25" thickBot="1">
      <c r="B935" s="30"/>
    </row>
    <row r="936" spans="2:2" ht="17.25" thickBot="1">
      <c r="B936" s="30"/>
    </row>
    <row r="937" spans="2:2" ht="17.25" thickBot="1">
      <c r="B937" s="30"/>
    </row>
    <row r="938" spans="2:2" ht="17.25" thickBot="1">
      <c r="B938" s="30"/>
    </row>
    <row r="939" spans="2:2" ht="17.25" thickBot="1">
      <c r="B939" s="30"/>
    </row>
    <row r="940" spans="2:2" ht="17.25" thickBot="1">
      <c r="B940" s="30"/>
    </row>
    <row r="941" spans="2:2" ht="17.25" thickBot="1">
      <c r="B941" s="30"/>
    </row>
    <row r="942" spans="2:2" ht="17.25" thickBot="1">
      <c r="B942" s="30"/>
    </row>
    <row r="943" spans="2:2" ht="17.25" thickBot="1">
      <c r="B943" s="30"/>
    </row>
    <row r="944" spans="2:2" ht="17.25" thickBot="1">
      <c r="B944" s="30"/>
    </row>
    <row r="945" spans="2:2" ht="17.25" thickBot="1">
      <c r="B945" s="30"/>
    </row>
    <row r="946" spans="2:2" ht="17.25" thickBot="1">
      <c r="B946" s="30"/>
    </row>
    <row r="947" spans="2:2" ht="17.25" thickBot="1">
      <c r="B947" s="30"/>
    </row>
    <row r="948" spans="2:2" ht="17.25" thickBot="1">
      <c r="B948" s="30"/>
    </row>
    <row r="949" spans="2:2" ht="17.25" thickBot="1">
      <c r="B949" s="30"/>
    </row>
    <row r="950" spans="2:2" ht="17.25" thickBot="1">
      <c r="B950" s="30"/>
    </row>
    <row r="951" spans="2:2" ht="17.25" thickBot="1">
      <c r="B951" s="30"/>
    </row>
    <row r="952" spans="2:2" ht="17.25" thickBot="1">
      <c r="B952" s="30"/>
    </row>
    <row r="953" spans="2:2" ht="17.25" thickBot="1">
      <c r="B953" s="30"/>
    </row>
    <row r="954" spans="2:2" ht="17.25" thickBot="1">
      <c r="B954" s="30"/>
    </row>
    <row r="955" spans="2:2" ht="17.25" thickBot="1">
      <c r="B955" s="30"/>
    </row>
    <row r="956" spans="2:2" ht="17.25" thickBot="1">
      <c r="B956" s="30"/>
    </row>
    <row r="957" spans="2:2" ht="17.25" thickBot="1">
      <c r="B957" s="30"/>
    </row>
    <row r="958" spans="2:2" ht="17.25" thickBot="1">
      <c r="B958" s="30"/>
    </row>
    <row r="959" spans="2:2" ht="17.25" thickBot="1">
      <c r="B959" s="30"/>
    </row>
    <row r="960" spans="2:2" ht="17.25" thickBot="1">
      <c r="B960" s="30"/>
    </row>
    <row r="961" spans="2:2" ht="17.25" thickBot="1">
      <c r="B961" s="30"/>
    </row>
    <row r="962" spans="2:2" ht="17.25" thickBot="1">
      <c r="B962" s="30"/>
    </row>
    <row r="963" spans="2:2" ht="17.25" thickBot="1">
      <c r="B963" s="30"/>
    </row>
    <row r="964" spans="2:2" ht="17.25" thickBot="1">
      <c r="B964" s="30"/>
    </row>
    <row r="965" spans="2:2" ht="17.25" thickBot="1">
      <c r="B965" s="30"/>
    </row>
    <row r="966" spans="2:2" ht="17.25" thickBot="1">
      <c r="B966" s="30"/>
    </row>
    <row r="967" spans="2:2" ht="17.25" thickBot="1">
      <c r="B967" s="30"/>
    </row>
    <row r="968" spans="2:2" ht="17.25" thickBot="1">
      <c r="B968" s="30"/>
    </row>
    <row r="969" spans="2:2" ht="17.25" thickBot="1">
      <c r="B969" s="30"/>
    </row>
    <row r="970" spans="2:2" ht="17.25" thickBot="1">
      <c r="B970" s="30"/>
    </row>
    <row r="971" spans="2:2" ht="17.25" thickBot="1">
      <c r="B971" s="30"/>
    </row>
    <row r="972" spans="2:2" ht="17.25" thickBot="1">
      <c r="B972" s="30"/>
    </row>
    <row r="973" spans="2:2" ht="17.25" thickBot="1">
      <c r="B973" s="30"/>
    </row>
    <row r="974" spans="2:2" ht="17.25" thickBot="1">
      <c r="B974" s="30"/>
    </row>
    <row r="975" spans="2:2" ht="17.25" thickBot="1">
      <c r="B975" s="30"/>
    </row>
    <row r="976" spans="2:2" ht="17.25" thickBot="1">
      <c r="B976" s="30"/>
    </row>
    <row r="977" spans="2:2" ht="17.25" thickBot="1">
      <c r="B977" s="30"/>
    </row>
    <row r="978" spans="2:2" ht="17.25" thickBot="1">
      <c r="B978" s="30"/>
    </row>
    <row r="979" spans="2:2" ht="17.25" thickBot="1">
      <c r="B979" s="30"/>
    </row>
    <row r="980" spans="2:2" ht="17.25" thickBot="1">
      <c r="B980" s="30"/>
    </row>
    <row r="981" spans="2:2" ht="17.25" thickBot="1">
      <c r="B981" s="30"/>
    </row>
    <row r="982" spans="2:2" ht="17.25" thickBot="1">
      <c r="B982" s="30"/>
    </row>
    <row r="983" spans="2:2" ht="17.25" thickBot="1">
      <c r="B983" s="30"/>
    </row>
    <row r="984" spans="2:2" ht="17.25" thickBot="1">
      <c r="B984" s="30"/>
    </row>
    <row r="985" spans="2:2" ht="17.25" thickBot="1">
      <c r="B985" s="30"/>
    </row>
    <row r="986" spans="2:2" ht="17.25" thickBot="1">
      <c r="B986" s="30"/>
    </row>
    <row r="987" spans="2:2" ht="17.25" thickBot="1">
      <c r="B987" s="30"/>
    </row>
    <row r="988" spans="2:2" ht="17.25" thickBot="1">
      <c r="B988" s="30"/>
    </row>
    <row r="989" spans="2:2" ht="17.25" thickBot="1">
      <c r="B989" s="30"/>
    </row>
    <row r="990" spans="2:2" ht="17.25" thickBot="1">
      <c r="B990" s="30"/>
    </row>
    <row r="991" spans="2:2" ht="17.25" thickBot="1">
      <c r="B991" s="30"/>
    </row>
    <row r="992" spans="2:2" ht="17.25" thickBot="1">
      <c r="B992" s="30"/>
    </row>
    <row r="993" spans="2:2" ht="17.25" thickBot="1">
      <c r="B993" s="30"/>
    </row>
    <row r="994" spans="2:2" ht="17.25" thickBot="1">
      <c r="B994" s="30"/>
    </row>
    <row r="995" spans="2:2" ht="17.25" thickBot="1">
      <c r="B995" s="30"/>
    </row>
    <row r="996" spans="2:2" ht="17.25" thickBot="1">
      <c r="B996" s="30"/>
    </row>
    <row r="997" spans="2:2" ht="17.25" thickBot="1">
      <c r="B997" s="30"/>
    </row>
    <row r="998" spans="2:2" ht="17.25" thickBot="1">
      <c r="B998" s="30"/>
    </row>
    <row r="999" spans="2:2" ht="17.25" thickBot="1">
      <c r="B999" s="30"/>
    </row>
    <row r="1000" spans="2:2" ht="17.25" thickBot="1">
      <c r="B1000" s="30"/>
    </row>
    <row r="1001" spans="2:2" ht="17.25" thickBot="1">
      <c r="B1001" s="30"/>
    </row>
    <row r="1002" spans="2:2" ht="17.25" thickBot="1">
      <c r="B1002" s="30"/>
    </row>
    <row r="1003" spans="2:2" ht="17.25" thickBot="1">
      <c r="B1003" s="30"/>
    </row>
    <row r="1004" spans="2:2" ht="17.25" thickBot="1">
      <c r="B1004" s="30"/>
    </row>
    <row r="1005" spans="2:2" ht="17.25" thickBot="1">
      <c r="B1005" s="30"/>
    </row>
    <row r="1006" spans="2:2" ht="17.25" thickBot="1">
      <c r="B1006" s="30"/>
    </row>
    <row r="1007" spans="2:2" ht="17.25" thickBot="1">
      <c r="B1007" s="30"/>
    </row>
    <row r="1008" spans="2:2" ht="17.25" thickBot="1">
      <c r="B1008" s="30"/>
    </row>
    <row r="1009" spans="2:2" ht="17.25" thickBot="1">
      <c r="B1009" s="30"/>
    </row>
    <row r="1010" spans="2:2" ht="17.25" thickBot="1">
      <c r="B1010" s="30"/>
    </row>
    <row r="1011" spans="2:2" ht="17.25" thickBot="1">
      <c r="B1011" s="30"/>
    </row>
    <row r="1012" spans="2:2" ht="17.25" thickBot="1">
      <c r="B1012" s="30"/>
    </row>
    <row r="1013" spans="2:2" ht="17.25" thickBot="1">
      <c r="B1013" s="30"/>
    </row>
    <row r="1014" spans="2:2" ht="17.25" thickBot="1">
      <c r="B1014" s="30"/>
    </row>
    <row r="1015" spans="2:2" ht="17.25" thickBot="1">
      <c r="B1015" s="30"/>
    </row>
    <row r="1016" spans="2:2" ht="17.25" thickBot="1">
      <c r="B1016" s="30"/>
    </row>
    <row r="1017" spans="2:2" ht="17.25" thickBot="1">
      <c r="B1017" s="30"/>
    </row>
    <row r="1018" spans="2:2" ht="17.25" thickBot="1">
      <c r="B1018" s="30"/>
    </row>
    <row r="1019" spans="2:2" ht="17.25" thickBot="1">
      <c r="B1019" s="30"/>
    </row>
    <row r="1020" spans="2:2" ht="17.25" thickBot="1">
      <c r="B1020" s="30"/>
    </row>
    <row r="1021" spans="2:2" ht="17.25" thickBot="1">
      <c r="B1021" s="30"/>
    </row>
    <row r="1022" spans="2:2" ht="17.25" thickBot="1">
      <c r="B1022" s="30"/>
    </row>
    <row r="1023" spans="2:2" ht="17.25" thickBot="1">
      <c r="B1023" s="30"/>
    </row>
    <row r="1024" spans="2:2" ht="17.25" thickBot="1">
      <c r="B1024" s="30"/>
    </row>
    <row r="1025" spans="2:2" ht="17.25" thickBot="1">
      <c r="B1025" s="30"/>
    </row>
    <row r="1026" spans="2:2" ht="17.25" thickBot="1">
      <c r="B1026" s="30"/>
    </row>
    <row r="1027" spans="2:2" ht="17.25" thickBot="1">
      <c r="B1027" s="30"/>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ColWidth="11.5" defaultRowHeight="16.5"/>
  <cols>
    <col min="1" max="1" width="11.5" style="488"/>
    <col min="2" max="2" width="48" style="488" customWidth="1"/>
    <col min="3" max="3" width="25.625" style="488" customWidth="1"/>
    <col min="4" max="4" width="60" style="488" customWidth="1"/>
    <col min="5" max="5" width="65.75" style="488" customWidth="1"/>
    <col min="6" max="6" width="54.75" style="488" customWidth="1"/>
    <col min="7" max="7" width="25.625" style="488" customWidth="1"/>
    <col min="8" max="8" width="20.375" style="488" customWidth="1"/>
    <col min="9" max="16384" width="11.5" style="488"/>
  </cols>
  <sheetData>
    <row r="1" spans="1:42" s="481" customFormat="1" ht="15.75" customHeight="1">
      <c r="B1" s="482" t="s">
        <v>133</v>
      </c>
      <c r="C1" s="482"/>
      <c r="D1" s="482" t="s">
        <v>134</v>
      </c>
      <c r="J1" s="483"/>
      <c r="Q1" s="483"/>
      <c r="R1" s="483"/>
      <c r="S1" s="483"/>
      <c r="T1" s="483"/>
      <c r="U1" s="483"/>
      <c r="V1" s="483"/>
      <c r="W1" s="483"/>
      <c r="X1" s="483"/>
      <c r="Y1" s="483"/>
      <c r="Z1" s="483"/>
      <c r="AA1" s="483"/>
    </row>
    <row r="2" spans="1:42" s="484" customFormat="1" ht="13.5">
      <c r="B2" s="485" t="str">
        <f>'U2'!B12</f>
        <v>bitte auswählen</v>
      </c>
      <c r="C2" s="485"/>
      <c r="D2" s="486" t="str">
        <f>VLOOKUP($B$2,$B$2:$AA$24,2)</f>
        <v>bitte auswählen</v>
      </c>
      <c r="E2" s="486" t="str">
        <f>VLOOKUP($B$2,$B$2:$AA$24,3)</f>
        <v>B 05 Kohlenbergbau</v>
      </c>
      <c r="F2" s="486" t="str">
        <f>VLOOKUP($B$2,$B$2:$AA$24,4)</f>
        <v>B 06 Gewinnung von Erdöl und Erdgas</v>
      </c>
      <c r="G2" s="486" t="str">
        <f>VLOOKUP($B$2,$B$2:$AA$24,5)</f>
        <v>B 07 Erzbergbau</v>
      </c>
      <c r="H2" s="486" t="str">
        <f>VLOOKUP($B$2,$B$2:$AA$24,6)</f>
        <v>B 08 Gewinnung von Steinen und Erden, sonstiger Bergbau</v>
      </c>
      <c r="I2" s="486" t="str">
        <f>VLOOKUP($B$2,$B$2:$AA$24,7)</f>
        <v>B 09 Erbringung von Dienstleistungen für den Bergbau und für die Gewinnung von Steinen und Erden</v>
      </c>
      <c r="J2" s="486">
        <f>VLOOKUP($B$2,$B$2:$AA$24,8)</f>
        <v>0</v>
      </c>
      <c r="K2" s="486">
        <f>VLOOKUP($B$2,$B$2:$AA$24,9)</f>
        <v>0</v>
      </c>
      <c r="L2" s="486">
        <f>VLOOKUP($B$2,$B$2:$AA$24,10)</f>
        <v>0</v>
      </c>
      <c r="M2" s="486">
        <f>VLOOKUP($B$2,$B$2:$AA$24,11)</f>
        <v>0</v>
      </c>
      <c r="N2" s="486">
        <f>VLOOKUP($B$2,$B$2:$AA$24,12)</f>
        <v>0</v>
      </c>
      <c r="O2" s="486">
        <f>VLOOKUP($B$2,$B$2:$AA$24,13)</f>
        <v>0</v>
      </c>
      <c r="P2" s="486">
        <f>VLOOKUP($B$2,$B$2:$AA$24,14)</f>
        <v>0</v>
      </c>
      <c r="Q2" s="486">
        <f>VLOOKUP($B$2,$B$2:$AA$24,15)</f>
        <v>0</v>
      </c>
      <c r="R2" s="486">
        <f>VLOOKUP($B$2,$B$2:$AA$24,16)</f>
        <v>0</v>
      </c>
      <c r="S2" s="486">
        <f>VLOOKUP($B$2,$B$2:$AA$24,17)</f>
        <v>0</v>
      </c>
      <c r="T2" s="486">
        <f>VLOOKUP($B$2,$B$2:$AA$24,18)</f>
        <v>0</v>
      </c>
      <c r="U2" s="486">
        <f>VLOOKUP($B$2,$B$2:$AA$24,19)</f>
        <v>0</v>
      </c>
      <c r="V2" s="486">
        <f>VLOOKUP($B$2,$B$2:$AA$24,20)</f>
        <v>0</v>
      </c>
      <c r="W2" s="486">
        <f>VLOOKUP($B$2,$B$2:$AA$24,21)</f>
        <v>0</v>
      </c>
      <c r="X2" s="486">
        <f>VLOOKUP($B$2,$B$2:$AA$24,22)</f>
        <v>0</v>
      </c>
      <c r="Y2" s="486">
        <f>VLOOKUP($B$2,$B$2:$AA$24,23)</f>
        <v>0</v>
      </c>
      <c r="Z2" s="486">
        <f>VLOOKUP($B$2,$B$2:$AA$24,24)</f>
        <v>0</v>
      </c>
      <c r="AA2" s="486">
        <f>VLOOKUP($B$2,$B$2:$AA$24,25)</f>
        <v>0</v>
      </c>
    </row>
    <row r="3" spans="1:42" s="484" customFormat="1" ht="13.5">
      <c r="B3" s="485" t="s">
        <v>244</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row>
    <row r="4" spans="1:42" s="481" customFormat="1" ht="15.75" customHeight="1">
      <c r="A4" s="483"/>
      <c r="B4" s="487" t="s">
        <v>135</v>
      </c>
      <c r="C4" s="487" t="s">
        <v>244</v>
      </c>
      <c r="D4" s="487" t="s">
        <v>136</v>
      </c>
      <c r="E4" s="487" t="s">
        <v>137</v>
      </c>
      <c r="F4" s="487" t="s">
        <v>138</v>
      </c>
      <c r="G4" s="487"/>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row>
    <row r="5" spans="1:42" s="481" customFormat="1" ht="15.75" customHeight="1">
      <c r="A5" s="483"/>
      <c r="B5" s="487" t="s">
        <v>139</v>
      </c>
      <c r="C5" s="487" t="s">
        <v>244</v>
      </c>
      <c r="D5" s="487" t="s">
        <v>140</v>
      </c>
      <c r="E5" s="487" t="s">
        <v>141</v>
      </c>
      <c r="F5" s="487" t="s">
        <v>142</v>
      </c>
      <c r="G5" s="487" t="s">
        <v>143</v>
      </c>
      <c r="H5" s="487" t="s">
        <v>144</v>
      </c>
      <c r="I5" s="487"/>
      <c r="J5" s="487"/>
      <c r="K5" s="487"/>
      <c r="L5" s="487"/>
      <c r="M5" s="487"/>
      <c r="N5" s="487"/>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row>
    <row r="6" spans="1:42" s="481" customFormat="1" ht="15.75" customHeight="1">
      <c r="A6" s="483"/>
      <c r="B6" s="487" t="s">
        <v>145</v>
      </c>
      <c r="C6" s="487" t="s">
        <v>244</v>
      </c>
      <c r="D6" s="487" t="s">
        <v>146</v>
      </c>
      <c r="E6" s="487" t="s">
        <v>147</v>
      </c>
      <c r="F6" s="487" t="s">
        <v>148</v>
      </c>
      <c r="G6" s="487" t="s">
        <v>149</v>
      </c>
      <c r="H6" s="487" t="s">
        <v>150</v>
      </c>
      <c r="I6" s="487" t="s">
        <v>151</v>
      </c>
      <c r="J6" s="487" t="s">
        <v>152</v>
      </c>
      <c r="K6" s="487" t="s">
        <v>153</v>
      </c>
      <c r="L6" s="487" t="s">
        <v>154</v>
      </c>
      <c r="M6" s="487" t="s">
        <v>155</v>
      </c>
      <c r="N6" s="487" t="s">
        <v>156</v>
      </c>
      <c r="O6" s="487" t="s">
        <v>157</v>
      </c>
      <c r="P6" s="487" t="s">
        <v>158</v>
      </c>
      <c r="Q6" s="487" t="s">
        <v>159</v>
      </c>
      <c r="R6" s="487" t="s">
        <v>160</v>
      </c>
      <c r="S6" s="487" t="s">
        <v>161</v>
      </c>
      <c r="T6" s="487" t="s">
        <v>162</v>
      </c>
      <c r="U6" s="487" t="s">
        <v>163</v>
      </c>
      <c r="V6" s="487" t="s">
        <v>164</v>
      </c>
      <c r="W6" s="487" t="s">
        <v>165</v>
      </c>
      <c r="X6" s="487" t="s">
        <v>166</v>
      </c>
      <c r="Y6" s="487" t="s">
        <v>167</v>
      </c>
      <c r="Z6" s="487" t="s">
        <v>168</v>
      </c>
      <c r="AA6" s="487" t="s">
        <v>169</v>
      </c>
      <c r="AB6" s="487"/>
      <c r="AC6" s="487"/>
      <c r="AD6" s="487"/>
      <c r="AE6" s="487"/>
      <c r="AF6" s="487"/>
      <c r="AG6" s="487"/>
      <c r="AH6" s="487"/>
      <c r="AI6" s="487"/>
      <c r="AJ6" s="487"/>
      <c r="AK6" s="487"/>
      <c r="AL6" s="487"/>
      <c r="AM6" s="487"/>
      <c r="AN6" s="487"/>
      <c r="AO6" s="487"/>
      <c r="AP6" s="487"/>
    </row>
    <row r="7" spans="1:42" s="481" customFormat="1" ht="15.75" customHeight="1">
      <c r="A7" s="483"/>
      <c r="B7" s="487" t="s">
        <v>170</v>
      </c>
      <c r="C7" s="487" t="s">
        <v>244</v>
      </c>
      <c r="D7" s="487" t="s">
        <v>171</v>
      </c>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row>
    <row r="8" spans="1:42" s="481" customFormat="1" ht="15.75" customHeight="1">
      <c r="A8" s="483"/>
      <c r="B8" s="487" t="s">
        <v>172</v>
      </c>
      <c r="C8" s="487" t="s">
        <v>244</v>
      </c>
      <c r="D8" s="487" t="s">
        <v>173</v>
      </c>
      <c r="E8" s="487" t="s">
        <v>174</v>
      </c>
      <c r="F8" s="487" t="s">
        <v>175</v>
      </c>
      <c r="G8" s="487" t="s">
        <v>176</v>
      </c>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G8" s="487"/>
      <c r="AH8" s="487"/>
      <c r="AI8" s="487"/>
      <c r="AJ8" s="487"/>
      <c r="AK8" s="487"/>
      <c r="AL8" s="487"/>
      <c r="AM8" s="487"/>
      <c r="AN8" s="487"/>
      <c r="AO8" s="487"/>
      <c r="AP8" s="487"/>
    </row>
    <row r="9" spans="1:42" s="481" customFormat="1" ht="15.75" customHeight="1">
      <c r="A9" s="483"/>
      <c r="B9" s="487" t="s">
        <v>177</v>
      </c>
      <c r="C9" s="487" t="s">
        <v>244</v>
      </c>
      <c r="D9" s="487" t="s">
        <v>178</v>
      </c>
      <c r="E9" s="487" t="s">
        <v>179</v>
      </c>
      <c r="F9" s="487" t="s">
        <v>180</v>
      </c>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row>
    <row r="10" spans="1:42" s="481" customFormat="1" ht="15.75" customHeight="1">
      <c r="A10" s="483"/>
      <c r="B10" s="487" t="s">
        <v>181</v>
      </c>
      <c r="C10" s="487" t="s">
        <v>244</v>
      </c>
      <c r="D10" s="487" t="s">
        <v>182</v>
      </c>
      <c r="E10" s="487" t="s">
        <v>183</v>
      </c>
      <c r="F10" s="487" t="s">
        <v>184</v>
      </c>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c r="AL10" s="487"/>
      <c r="AM10" s="487"/>
      <c r="AN10" s="487"/>
      <c r="AO10" s="487"/>
      <c r="AP10" s="487"/>
    </row>
    <row r="11" spans="1:42" s="481" customFormat="1" ht="15.75" customHeight="1">
      <c r="A11" s="483"/>
      <c r="B11" s="487" t="s">
        <v>185</v>
      </c>
      <c r="C11" s="487" t="s">
        <v>244</v>
      </c>
      <c r="D11" s="487" t="s">
        <v>186</v>
      </c>
      <c r="E11" s="487" t="s">
        <v>187</v>
      </c>
      <c r="F11" s="487" t="s">
        <v>188</v>
      </c>
      <c r="G11" s="487" t="s">
        <v>189</v>
      </c>
      <c r="H11" s="487" t="s">
        <v>190</v>
      </c>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row>
    <row r="12" spans="1:42" s="481" customFormat="1" ht="15.75" customHeight="1">
      <c r="A12" s="483"/>
      <c r="B12" s="487" t="s">
        <v>191</v>
      </c>
      <c r="C12" s="487" t="s">
        <v>244</v>
      </c>
      <c r="D12" s="487" t="s">
        <v>192</v>
      </c>
      <c r="E12" s="487" t="s">
        <v>193</v>
      </c>
      <c r="F12" s="487"/>
      <c r="G12" s="487"/>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7"/>
      <c r="AK12" s="487"/>
      <c r="AL12" s="487"/>
      <c r="AM12" s="487"/>
      <c r="AN12" s="487"/>
      <c r="AO12" s="487"/>
      <c r="AP12" s="487"/>
    </row>
    <row r="13" spans="1:42" s="481" customFormat="1" ht="15.75" customHeight="1">
      <c r="A13" s="483"/>
      <c r="B13" s="487" t="s">
        <v>194</v>
      </c>
      <c r="C13" s="487" t="s">
        <v>244</v>
      </c>
      <c r="D13" s="487" t="s">
        <v>195</v>
      </c>
      <c r="E13" s="487" t="s">
        <v>196</v>
      </c>
      <c r="F13" s="487" t="s">
        <v>197</v>
      </c>
      <c r="G13" s="487" t="s">
        <v>198</v>
      </c>
      <c r="H13" s="487" t="s">
        <v>199</v>
      </c>
      <c r="I13" s="487" t="s">
        <v>200</v>
      </c>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row>
    <row r="14" spans="1:42" s="481" customFormat="1" ht="15.75" customHeight="1">
      <c r="A14" s="483"/>
      <c r="B14" s="487" t="s">
        <v>201</v>
      </c>
      <c r="C14" s="487" t="s">
        <v>244</v>
      </c>
      <c r="D14" s="487" t="s">
        <v>202</v>
      </c>
      <c r="E14" s="487" t="s">
        <v>203</v>
      </c>
      <c r="F14" s="487" t="s">
        <v>204</v>
      </c>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row>
    <row r="15" spans="1:42" s="481" customFormat="1" ht="15.75" customHeight="1">
      <c r="A15" s="483"/>
      <c r="B15" s="487" t="s">
        <v>205</v>
      </c>
      <c r="C15" s="487" t="s">
        <v>244</v>
      </c>
      <c r="D15" s="487" t="s">
        <v>206</v>
      </c>
      <c r="E15" s="487"/>
      <c r="F15" s="487"/>
      <c r="G15" s="487"/>
      <c r="H15" s="487"/>
      <c r="I15" s="487"/>
      <c r="J15" s="487"/>
      <c r="K15" s="487"/>
      <c r="L15" s="487"/>
      <c r="M15" s="487"/>
      <c r="N15" s="487"/>
      <c r="O15" s="487"/>
      <c r="P15" s="487"/>
      <c r="Q15" s="487"/>
      <c r="R15" s="487"/>
      <c r="S15" s="487"/>
      <c r="T15" s="487"/>
      <c r="U15" s="487"/>
      <c r="V15" s="487"/>
      <c r="W15" s="487"/>
      <c r="X15" s="487"/>
      <c r="Y15" s="487"/>
      <c r="Z15" s="487"/>
      <c r="AA15" s="487"/>
      <c r="AB15" s="487"/>
      <c r="AC15" s="487"/>
      <c r="AD15" s="487"/>
      <c r="AE15" s="487"/>
      <c r="AF15" s="487"/>
      <c r="AG15" s="487"/>
      <c r="AH15" s="487"/>
      <c r="AI15" s="487"/>
      <c r="AJ15" s="487"/>
      <c r="AK15" s="487"/>
      <c r="AL15" s="487"/>
      <c r="AM15" s="487"/>
      <c r="AN15" s="487"/>
      <c r="AO15" s="487"/>
      <c r="AP15" s="487"/>
    </row>
    <row r="16" spans="1:42" s="481" customFormat="1" ht="15.75" customHeight="1">
      <c r="A16" s="483"/>
      <c r="B16" s="487" t="s">
        <v>207</v>
      </c>
      <c r="C16" s="487" t="s">
        <v>244</v>
      </c>
      <c r="D16" s="487" t="s">
        <v>208</v>
      </c>
      <c r="E16" s="487" t="s">
        <v>209</v>
      </c>
      <c r="F16" s="487" t="s">
        <v>210</v>
      </c>
      <c r="G16" s="487" t="s">
        <v>211</v>
      </c>
      <c r="H16" s="487" t="s">
        <v>212</v>
      </c>
      <c r="I16" s="487" t="s">
        <v>213</v>
      </c>
      <c r="J16" s="487" t="s">
        <v>214</v>
      </c>
      <c r="K16" s="487"/>
      <c r="L16" s="487"/>
      <c r="M16" s="487"/>
      <c r="N16" s="487"/>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row>
    <row r="17" spans="1:42" s="481" customFormat="1" ht="15.75" customHeight="1">
      <c r="A17" s="483"/>
      <c r="B17" s="487" t="s">
        <v>215</v>
      </c>
      <c r="C17" s="487" t="s">
        <v>244</v>
      </c>
      <c r="D17" s="487" t="s">
        <v>216</v>
      </c>
      <c r="E17" s="487" t="s">
        <v>217</v>
      </c>
      <c r="F17" s="487" t="s">
        <v>218</v>
      </c>
      <c r="G17" s="487" t="s">
        <v>219</v>
      </c>
      <c r="H17" s="487" t="s">
        <v>220</v>
      </c>
      <c r="I17" s="487" t="s">
        <v>221</v>
      </c>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row>
    <row r="18" spans="1:42" s="481" customFormat="1" ht="15.75" customHeight="1">
      <c r="A18" s="483"/>
      <c r="B18" s="487" t="s">
        <v>222</v>
      </c>
      <c r="C18" s="487" t="s">
        <v>244</v>
      </c>
      <c r="D18" s="487" t="s">
        <v>223</v>
      </c>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487"/>
      <c r="AF18" s="487"/>
      <c r="AG18" s="487"/>
      <c r="AH18" s="487"/>
      <c r="AI18" s="487"/>
      <c r="AJ18" s="487"/>
      <c r="AK18" s="487"/>
      <c r="AL18" s="487"/>
      <c r="AM18" s="487"/>
      <c r="AN18" s="487"/>
      <c r="AO18" s="487"/>
      <c r="AP18" s="487"/>
    </row>
    <row r="19" spans="1:42" s="481" customFormat="1" ht="15.75" customHeight="1">
      <c r="A19" s="483"/>
      <c r="B19" s="487" t="s">
        <v>224</v>
      </c>
      <c r="C19" s="487" t="s">
        <v>244</v>
      </c>
      <c r="D19" s="487" t="s">
        <v>225</v>
      </c>
      <c r="E19" s="487"/>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7"/>
      <c r="AL19" s="487"/>
      <c r="AM19" s="487"/>
      <c r="AN19" s="487"/>
      <c r="AO19" s="487"/>
      <c r="AP19" s="487"/>
    </row>
    <row r="20" spans="1:42" s="481" customFormat="1" ht="15.75" customHeight="1">
      <c r="A20" s="483"/>
      <c r="B20" s="487" t="s">
        <v>226</v>
      </c>
      <c r="C20" s="487" t="s">
        <v>244</v>
      </c>
      <c r="D20" s="487" t="s">
        <v>227</v>
      </c>
      <c r="E20" s="487" t="s">
        <v>228</v>
      </c>
      <c r="F20" s="487" t="s">
        <v>229</v>
      </c>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row>
    <row r="21" spans="1:42" s="481" customFormat="1" ht="15.75" customHeight="1">
      <c r="A21" s="483"/>
      <c r="B21" s="487" t="s">
        <v>230</v>
      </c>
      <c r="C21" s="487" t="s">
        <v>244</v>
      </c>
      <c r="D21" s="487" t="s">
        <v>231</v>
      </c>
      <c r="E21" s="487" t="s">
        <v>232</v>
      </c>
      <c r="F21" s="487" t="s">
        <v>233</v>
      </c>
      <c r="G21" s="487" t="s">
        <v>234</v>
      </c>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7"/>
      <c r="AM21" s="487"/>
      <c r="AN21" s="487"/>
      <c r="AO21" s="487"/>
      <c r="AP21" s="487"/>
    </row>
    <row r="22" spans="1:42" s="481" customFormat="1" ht="15.75" customHeight="1">
      <c r="A22" s="483"/>
      <c r="B22" s="487" t="s">
        <v>235</v>
      </c>
      <c r="C22" s="487" t="s">
        <v>244</v>
      </c>
      <c r="D22" s="487" t="s">
        <v>236</v>
      </c>
      <c r="E22" s="487" t="s">
        <v>237</v>
      </c>
      <c r="F22" s="487" t="s">
        <v>238</v>
      </c>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7"/>
      <c r="AJ22" s="487"/>
      <c r="AK22" s="487"/>
      <c r="AL22" s="487"/>
      <c r="AM22" s="487"/>
      <c r="AN22" s="487"/>
      <c r="AO22" s="487"/>
      <c r="AP22" s="487"/>
    </row>
    <row r="23" spans="1:42" s="481" customFormat="1" ht="15.75" customHeight="1">
      <c r="A23" s="483"/>
      <c r="B23" s="487" t="s">
        <v>239</v>
      </c>
      <c r="C23" s="487" t="s">
        <v>244</v>
      </c>
      <c r="D23" s="487" t="s">
        <v>240</v>
      </c>
      <c r="E23" s="487" t="s">
        <v>241</v>
      </c>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487"/>
      <c r="AI23" s="487"/>
      <c r="AJ23" s="487"/>
      <c r="AK23" s="487"/>
      <c r="AL23" s="487"/>
      <c r="AM23" s="487"/>
      <c r="AN23" s="487"/>
      <c r="AO23" s="487"/>
      <c r="AP23" s="487"/>
    </row>
    <row r="24" spans="1:42" s="481" customFormat="1" ht="15.75" customHeight="1">
      <c r="A24" s="483"/>
      <c r="B24" s="487" t="s">
        <v>242</v>
      </c>
      <c r="C24" s="487" t="s">
        <v>244</v>
      </c>
      <c r="D24" s="487" t="s">
        <v>243</v>
      </c>
      <c r="E24" s="487"/>
      <c r="F24" s="487"/>
      <c r="G24" s="487"/>
      <c r="H24" s="487"/>
      <c r="I24" s="487"/>
      <c r="J24" s="487"/>
      <c r="K24" s="487"/>
      <c r="L24" s="487"/>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7"/>
      <c r="AM24" s="487"/>
      <c r="AN24" s="487"/>
      <c r="AO24" s="487"/>
      <c r="AP24" s="487"/>
    </row>
    <row r="25" spans="1:42" s="481" customFormat="1" ht="15.75" customHeight="1">
      <c r="A25" s="483"/>
      <c r="B25" s="487"/>
      <c r="C25" s="487"/>
      <c r="D25" s="487"/>
      <c r="E25" s="487"/>
      <c r="F25" s="487"/>
      <c r="G25" s="487"/>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487"/>
      <c r="AK25" s="487"/>
      <c r="AL25" s="487"/>
      <c r="AM25" s="487"/>
      <c r="AN25" s="487"/>
      <c r="AO25" s="487"/>
      <c r="AP25" s="487"/>
    </row>
    <row r="26" spans="1:42">
      <c r="B26" s="485" t="str">
        <f>'Unternehmenspartner 1 '!B13:C13</f>
        <v>bitte auswählen</v>
      </c>
      <c r="C26" s="487"/>
      <c r="D26" s="489" t="str">
        <f>VLOOKUP($B$26,$B$26:$AA$115,2)</f>
        <v>bitte auswählen</v>
      </c>
      <c r="E26" s="489" t="str">
        <f>VLOOKUP($B$26,$B$26:$AA$115,3)</f>
        <v>B 09.1 Erbringung von Dienstleistungen für die Gewinnung von Erdöl und Erdgas</v>
      </c>
      <c r="F26" s="489" t="str">
        <f>VLOOKUP($B$26,$B$26:$AA$115,4)</f>
        <v>B 09.9 Erbringung von Dienstleistungen für den sonstigen Bergbau und die Gewinnung von Steinen und Erden</v>
      </c>
      <c r="G26" s="489"/>
      <c r="H26" s="489"/>
      <c r="I26" s="489"/>
      <c r="J26" s="489"/>
      <c r="K26" s="489"/>
      <c r="L26" s="489"/>
      <c r="M26" s="489"/>
      <c r="N26" s="489"/>
      <c r="O26" s="489"/>
      <c r="P26" s="489"/>
      <c r="Q26" s="489"/>
      <c r="R26" s="487"/>
      <c r="S26" s="487"/>
      <c r="T26" s="487"/>
      <c r="U26" s="487"/>
      <c r="V26" s="487"/>
      <c r="W26" s="487"/>
      <c r="X26" s="487"/>
      <c r="Y26" s="487"/>
      <c r="Z26" s="487"/>
      <c r="AA26" s="487" t="str">
        <f>VLOOKUP($B$26,$B$26:$AA$115,2)</f>
        <v>bitte auswählen</v>
      </c>
      <c r="AB26" s="487"/>
      <c r="AC26" s="487"/>
      <c r="AD26" s="487"/>
      <c r="AE26" s="487"/>
      <c r="AF26" s="487"/>
      <c r="AG26" s="487"/>
      <c r="AH26" s="487"/>
      <c r="AI26" s="487"/>
      <c r="AJ26" s="487"/>
      <c r="AK26" s="487"/>
      <c r="AL26" s="487"/>
      <c r="AM26" s="487"/>
      <c r="AN26" s="487"/>
      <c r="AO26" s="487"/>
      <c r="AP26" s="487"/>
    </row>
    <row r="27" spans="1:42" ht="17.25" thickBot="1">
      <c r="B27" s="485" t="s">
        <v>244</v>
      </c>
    </row>
    <row r="28" spans="1:42" ht="78.75" thickBot="1">
      <c r="B28" s="490" t="s">
        <v>136</v>
      </c>
      <c r="C28" s="487" t="s">
        <v>244</v>
      </c>
      <c r="D28" s="491" t="s">
        <v>509</v>
      </c>
      <c r="E28" s="491" t="s">
        <v>245</v>
      </c>
      <c r="F28" s="491" t="s">
        <v>246</v>
      </c>
      <c r="G28" s="491" t="s">
        <v>247</v>
      </c>
      <c r="H28" s="491" t="s">
        <v>248</v>
      </c>
      <c r="I28" s="491" t="s">
        <v>249</v>
      </c>
      <c r="J28" s="491" t="s">
        <v>250</v>
      </c>
      <c r="K28" s="491"/>
      <c r="L28" s="491"/>
    </row>
    <row r="29" spans="1:42" ht="40.5" thickBot="1">
      <c r="B29" s="490" t="s">
        <v>137</v>
      </c>
      <c r="C29" s="487" t="s">
        <v>244</v>
      </c>
      <c r="D29" s="491" t="s">
        <v>251</v>
      </c>
      <c r="E29" s="491" t="s">
        <v>252</v>
      </c>
      <c r="F29" s="491" t="s">
        <v>253</v>
      </c>
      <c r="G29" s="491" t="s">
        <v>254</v>
      </c>
      <c r="H29" s="491"/>
      <c r="I29" s="491"/>
      <c r="J29" s="491"/>
      <c r="K29" s="491"/>
      <c r="L29" s="491"/>
    </row>
    <row r="30" spans="1:42" ht="17.25" thickBot="1">
      <c r="B30" s="490" t="s">
        <v>138</v>
      </c>
      <c r="C30" s="487" t="s">
        <v>244</v>
      </c>
      <c r="D30" s="491" t="s">
        <v>255</v>
      </c>
      <c r="E30" s="491" t="s">
        <v>256</v>
      </c>
      <c r="F30" s="491"/>
      <c r="G30" s="491"/>
      <c r="H30" s="491"/>
      <c r="I30" s="491"/>
      <c r="J30" s="491"/>
      <c r="K30" s="491"/>
      <c r="L30" s="491"/>
    </row>
    <row r="31" spans="1:42" ht="17.25" thickBot="1">
      <c r="B31" s="490" t="s">
        <v>140</v>
      </c>
      <c r="C31" s="487" t="s">
        <v>244</v>
      </c>
      <c r="D31" s="491" t="s">
        <v>257</v>
      </c>
      <c r="E31" s="491" t="s">
        <v>258</v>
      </c>
      <c r="F31" s="491"/>
      <c r="G31" s="491"/>
      <c r="H31" s="491"/>
      <c r="I31" s="491"/>
      <c r="J31" s="491"/>
      <c r="K31" s="491"/>
      <c r="L31" s="491"/>
    </row>
    <row r="32" spans="1:42" ht="17.25" thickBot="1">
      <c r="B32" s="490" t="s">
        <v>141</v>
      </c>
      <c r="C32" s="487" t="s">
        <v>244</v>
      </c>
      <c r="D32" s="491" t="s">
        <v>259</v>
      </c>
      <c r="E32" s="491" t="s">
        <v>260</v>
      </c>
      <c r="F32" s="491"/>
      <c r="G32" s="491"/>
      <c r="H32" s="491"/>
      <c r="I32" s="491"/>
      <c r="J32" s="491"/>
      <c r="K32" s="491"/>
      <c r="L32" s="491"/>
    </row>
    <row r="33" spans="2:12" ht="17.25" thickBot="1">
      <c r="B33" s="490" t="s">
        <v>142</v>
      </c>
      <c r="C33" s="487" t="s">
        <v>244</v>
      </c>
      <c r="D33" s="491" t="s">
        <v>261</v>
      </c>
      <c r="E33" s="491" t="s">
        <v>262</v>
      </c>
      <c r="F33" s="491"/>
      <c r="G33" s="491"/>
      <c r="H33" s="491"/>
      <c r="I33" s="491"/>
      <c r="J33" s="491"/>
      <c r="K33" s="491"/>
      <c r="L33" s="491"/>
    </row>
    <row r="34" spans="2:12" ht="17.25" thickBot="1">
      <c r="B34" s="490" t="s">
        <v>143</v>
      </c>
      <c r="C34" s="487" t="s">
        <v>244</v>
      </c>
      <c r="D34" s="491" t="s">
        <v>263</v>
      </c>
      <c r="E34" s="491" t="s">
        <v>264</v>
      </c>
      <c r="F34" s="491"/>
      <c r="G34" s="491"/>
      <c r="H34" s="491"/>
      <c r="I34" s="491"/>
      <c r="J34" s="491"/>
      <c r="K34" s="491"/>
      <c r="L34" s="491"/>
    </row>
    <row r="35" spans="2:12" ht="27.75" thickBot="1">
      <c r="B35" s="490" t="s">
        <v>144</v>
      </c>
      <c r="C35" s="487" t="s">
        <v>244</v>
      </c>
      <c r="D35" s="491" t="s">
        <v>265</v>
      </c>
      <c r="E35" s="491" t="s">
        <v>266</v>
      </c>
      <c r="F35" s="491"/>
      <c r="G35" s="491"/>
      <c r="H35" s="491"/>
      <c r="I35" s="491"/>
      <c r="J35" s="491"/>
      <c r="K35" s="491"/>
      <c r="L35" s="491"/>
    </row>
    <row r="36" spans="2:12" ht="104.25" thickBot="1">
      <c r="B36" s="490" t="s">
        <v>146</v>
      </c>
      <c r="C36" s="487" t="s">
        <v>244</v>
      </c>
      <c r="D36" s="491" t="s">
        <v>267</v>
      </c>
      <c r="E36" s="491" t="s">
        <v>268</v>
      </c>
      <c r="F36" s="491" t="s">
        <v>269</v>
      </c>
      <c r="G36" s="491" t="s">
        <v>270</v>
      </c>
      <c r="H36" s="491" t="s">
        <v>271</v>
      </c>
      <c r="I36" s="491" t="s">
        <v>272</v>
      </c>
      <c r="J36" s="491" t="s">
        <v>273</v>
      </c>
      <c r="K36" s="491" t="s">
        <v>274</v>
      </c>
      <c r="L36" s="491" t="s">
        <v>275</v>
      </c>
    </row>
    <row r="37" spans="2:12" ht="17.25" thickBot="1">
      <c r="B37" s="490" t="s">
        <v>147</v>
      </c>
      <c r="C37" s="487" t="s">
        <v>244</v>
      </c>
      <c r="D37" s="491" t="s">
        <v>276</v>
      </c>
      <c r="E37" s="491"/>
      <c r="F37" s="491"/>
      <c r="G37" s="491"/>
      <c r="H37" s="491"/>
      <c r="I37" s="491"/>
      <c r="J37" s="491"/>
      <c r="K37" s="491"/>
      <c r="L37" s="491"/>
    </row>
    <row r="38" spans="2:12" ht="17.25" thickBot="1">
      <c r="B38" s="490" t="s">
        <v>148</v>
      </c>
      <c r="C38" s="487" t="s">
        <v>244</v>
      </c>
      <c r="D38" s="491" t="s">
        <v>277</v>
      </c>
      <c r="E38" s="491"/>
      <c r="F38" s="491"/>
      <c r="G38" s="491"/>
      <c r="H38" s="491"/>
      <c r="I38" s="491"/>
      <c r="J38" s="491"/>
      <c r="K38" s="491"/>
      <c r="L38" s="491"/>
    </row>
    <row r="39" spans="2:12" ht="27.75" thickBot="1">
      <c r="B39" s="490" t="s">
        <v>149</v>
      </c>
      <c r="C39" s="487" t="s">
        <v>244</v>
      </c>
      <c r="D39" s="491" t="s">
        <v>510</v>
      </c>
      <c r="E39" s="491" t="s">
        <v>278</v>
      </c>
      <c r="F39" s="491" t="s">
        <v>511</v>
      </c>
      <c r="G39" s="491" t="s">
        <v>279</v>
      </c>
      <c r="H39" s="491"/>
      <c r="I39" s="491"/>
      <c r="J39" s="491"/>
      <c r="K39" s="491"/>
      <c r="L39" s="491"/>
    </row>
    <row r="40" spans="2:12" ht="17.25" thickBot="1">
      <c r="B40" s="490" t="s">
        <v>150</v>
      </c>
      <c r="C40" s="487" t="s">
        <v>244</v>
      </c>
      <c r="D40" s="491" t="s">
        <v>280</v>
      </c>
      <c r="E40" s="491" t="s">
        <v>281</v>
      </c>
      <c r="F40" s="491" t="s">
        <v>282</v>
      </c>
      <c r="G40" s="491"/>
      <c r="H40" s="491"/>
      <c r="I40" s="491"/>
      <c r="J40" s="491"/>
      <c r="K40" s="491"/>
      <c r="L40" s="491"/>
    </row>
    <row r="41" spans="2:12" ht="27.75" thickBot="1">
      <c r="B41" s="490" t="s">
        <v>151</v>
      </c>
      <c r="C41" s="487" t="s">
        <v>244</v>
      </c>
      <c r="D41" s="491" t="s">
        <v>283</v>
      </c>
      <c r="E41" s="491" t="s">
        <v>284</v>
      </c>
      <c r="F41" s="491"/>
      <c r="G41" s="491"/>
      <c r="H41" s="491"/>
      <c r="I41" s="491"/>
      <c r="J41" s="491"/>
      <c r="K41" s="491"/>
      <c r="L41" s="491"/>
    </row>
    <row r="42" spans="2:12" ht="27.75" thickBot="1">
      <c r="B42" s="490" t="s">
        <v>152</v>
      </c>
      <c r="C42" s="487" t="s">
        <v>244</v>
      </c>
      <c r="D42" s="491" t="s">
        <v>285</v>
      </c>
      <c r="E42" s="491" t="s">
        <v>286</v>
      </c>
      <c r="F42" s="491"/>
      <c r="G42" s="491"/>
      <c r="H42" s="491"/>
      <c r="I42" s="491"/>
      <c r="J42" s="491"/>
      <c r="K42" s="491"/>
      <c r="L42" s="491"/>
    </row>
    <row r="43" spans="2:12" ht="17.25" thickBot="1">
      <c r="B43" s="490" t="s">
        <v>153</v>
      </c>
      <c r="C43" s="487" t="s">
        <v>244</v>
      </c>
      <c r="D43" s="491" t="s">
        <v>287</v>
      </c>
      <c r="E43" s="491" t="s">
        <v>288</v>
      </c>
      <c r="F43" s="491"/>
      <c r="G43" s="491"/>
      <c r="H43" s="491"/>
      <c r="I43" s="491"/>
      <c r="J43" s="491"/>
      <c r="K43" s="491"/>
      <c r="L43" s="491"/>
    </row>
    <row r="44" spans="2:12" ht="27.75" thickBot="1">
      <c r="B44" s="490" t="s">
        <v>154</v>
      </c>
      <c r="C44" s="487" t="s">
        <v>244</v>
      </c>
      <c r="D44" s="491" t="s">
        <v>289</v>
      </c>
      <c r="E44" s="491" t="s">
        <v>290</v>
      </c>
      <c r="F44" s="491"/>
      <c r="G44" s="491"/>
      <c r="H44" s="491"/>
      <c r="I44" s="491"/>
      <c r="J44" s="491"/>
      <c r="K44" s="491"/>
      <c r="L44" s="491"/>
    </row>
    <row r="45" spans="2:12" ht="17.25" thickBot="1">
      <c r="B45" s="490" t="s">
        <v>155</v>
      </c>
      <c r="C45" s="487" t="s">
        <v>244</v>
      </c>
      <c r="D45" s="491" t="s">
        <v>291</v>
      </c>
      <c r="E45" s="491" t="s">
        <v>292</v>
      </c>
      <c r="F45" s="491"/>
      <c r="G45" s="491"/>
      <c r="H45" s="491"/>
      <c r="I45" s="491"/>
      <c r="J45" s="491"/>
      <c r="K45" s="491"/>
      <c r="L45" s="491"/>
    </row>
    <row r="46" spans="2:12" ht="53.25" thickBot="1">
      <c r="B46" s="490" t="s">
        <v>156</v>
      </c>
      <c r="C46" s="487" t="s">
        <v>244</v>
      </c>
      <c r="D46" s="491" t="s">
        <v>293</v>
      </c>
      <c r="E46" s="491" t="s">
        <v>294</v>
      </c>
      <c r="F46" s="491" t="s">
        <v>295</v>
      </c>
      <c r="G46" s="491" t="s">
        <v>296</v>
      </c>
      <c r="H46" s="491" t="s">
        <v>297</v>
      </c>
      <c r="I46" s="491" t="s">
        <v>298</v>
      </c>
      <c r="J46" s="491"/>
      <c r="K46" s="491"/>
      <c r="L46" s="491"/>
    </row>
    <row r="47" spans="2:12" ht="27.75" thickBot="1">
      <c r="B47" s="490" t="s">
        <v>157</v>
      </c>
      <c r="C47" s="487" t="s">
        <v>244</v>
      </c>
      <c r="D47" s="491" t="s">
        <v>299</v>
      </c>
      <c r="E47" s="491" t="s">
        <v>300</v>
      </c>
      <c r="F47" s="491"/>
      <c r="G47" s="491"/>
      <c r="H47" s="491"/>
      <c r="I47" s="491"/>
      <c r="J47" s="491"/>
      <c r="K47" s="491"/>
      <c r="L47" s="491"/>
    </row>
    <row r="48" spans="2:12" ht="17.25" thickBot="1">
      <c r="B48" s="490" t="s">
        <v>158</v>
      </c>
      <c r="C48" s="487" t="s">
        <v>244</v>
      </c>
      <c r="D48" s="491" t="s">
        <v>301</v>
      </c>
      <c r="E48" s="491" t="s">
        <v>302</v>
      </c>
      <c r="F48" s="491"/>
      <c r="G48" s="491"/>
      <c r="H48" s="491"/>
      <c r="I48" s="491"/>
      <c r="J48" s="491"/>
      <c r="K48" s="491"/>
      <c r="L48" s="491"/>
    </row>
    <row r="49" spans="2:12" ht="168" thickBot="1">
      <c r="B49" s="490" t="s">
        <v>159</v>
      </c>
      <c r="C49" s="487" t="s">
        <v>244</v>
      </c>
      <c r="D49" s="491" t="s">
        <v>303</v>
      </c>
      <c r="E49" s="491" t="s">
        <v>304</v>
      </c>
      <c r="F49" s="491" t="s">
        <v>305</v>
      </c>
      <c r="G49" s="491" t="s">
        <v>306</v>
      </c>
      <c r="H49" s="491" t="s">
        <v>307</v>
      </c>
      <c r="I49" s="491" t="s">
        <v>308</v>
      </c>
      <c r="J49" s="491" t="s">
        <v>309</v>
      </c>
      <c r="K49" s="491" t="s">
        <v>310</v>
      </c>
      <c r="L49" s="491"/>
    </row>
    <row r="50" spans="2:12" ht="27.75" thickBot="1">
      <c r="B50" s="490" t="s">
        <v>160</v>
      </c>
      <c r="C50" s="487" t="s">
        <v>244</v>
      </c>
      <c r="D50" s="491" t="s">
        <v>311</v>
      </c>
      <c r="E50" s="491" t="s">
        <v>312</v>
      </c>
      <c r="F50" s="491" t="s">
        <v>313</v>
      </c>
      <c r="G50" s="491" t="s">
        <v>314</v>
      </c>
      <c r="H50" s="491" t="s">
        <v>315</v>
      </c>
      <c r="I50" s="491"/>
      <c r="J50" s="491"/>
      <c r="K50" s="491"/>
      <c r="L50" s="491"/>
    </row>
    <row r="51" spans="2:12" ht="129.75" thickBot="1">
      <c r="B51" s="490" t="s">
        <v>161</v>
      </c>
      <c r="C51" s="487" t="s">
        <v>244</v>
      </c>
      <c r="D51" s="491" t="s">
        <v>316</v>
      </c>
      <c r="E51" s="491" t="s">
        <v>317</v>
      </c>
      <c r="F51" s="491" t="s">
        <v>318</v>
      </c>
      <c r="G51" s="491" t="s">
        <v>319</v>
      </c>
      <c r="H51" s="491" t="s">
        <v>320</v>
      </c>
      <c r="I51" s="491" t="s">
        <v>321</v>
      </c>
      <c r="J51" s="491" t="s">
        <v>322</v>
      </c>
      <c r="K51" s="491" t="s">
        <v>323</v>
      </c>
      <c r="L51" s="491"/>
    </row>
    <row r="52" spans="2:12" ht="129.75" thickBot="1">
      <c r="B52" s="490" t="s">
        <v>162</v>
      </c>
      <c r="C52" s="487" t="s">
        <v>244</v>
      </c>
      <c r="D52" s="491" t="s">
        <v>324</v>
      </c>
      <c r="E52" s="491" t="s">
        <v>325</v>
      </c>
      <c r="F52" s="491" t="s">
        <v>326</v>
      </c>
      <c r="G52" s="491" t="s">
        <v>327</v>
      </c>
      <c r="H52" s="491" t="s">
        <v>328</v>
      </c>
      <c r="I52" s="491" t="s">
        <v>329</v>
      </c>
      <c r="J52" s="491" t="s">
        <v>330</v>
      </c>
      <c r="K52" s="491" t="s">
        <v>331</v>
      </c>
      <c r="L52" s="491"/>
    </row>
    <row r="53" spans="2:12" ht="91.5" thickBot="1">
      <c r="B53" s="490" t="s">
        <v>163</v>
      </c>
      <c r="C53" s="487" t="s">
        <v>244</v>
      </c>
      <c r="D53" s="491" t="s">
        <v>332</v>
      </c>
      <c r="E53" s="491" t="s">
        <v>333</v>
      </c>
      <c r="F53" s="491" t="s">
        <v>334</v>
      </c>
      <c r="G53" s="491" t="s">
        <v>335</v>
      </c>
      <c r="H53" s="491" t="s">
        <v>336</v>
      </c>
      <c r="I53" s="491" t="s">
        <v>337</v>
      </c>
      <c r="J53" s="491"/>
      <c r="K53" s="491"/>
      <c r="L53" s="491"/>
    </row>
    <row r="54" spans="2:12" ht="53.25" thickBot="1">
      <c r="B54" s="490" t="s">
        <v>164</v>
      </c>
      <c r="C54" s="487" t="s">
        <v>244</v>
      </c>
      <c r="D54" s="491" t="s">
        <v>338</v>
      </c>
      <c r="E54" s="491" t="s">
        <v>339</v>
      </c>
      <c r="F54" s="491" t="s">
        <v>340</v>
      </c>
      <c r="G54" s="491" t="s">
        <v>341</v>
      </c>
      <c r="H54" s="491" t="s">
        <v>342</v>
      </c>
      <c r="I54" s="491"/>
      <c r="J54" s="491"/>
      <c r="K54" s="491"/>
      <c r="L54" s="491"/>
    </row>
    <row r="55" spans="2:12" ht="17.25" thickBot="1">
      <c r="B55" s="490" t="s">
        <v>165</v>
      </c>
      <c r="C55" s="487" t="s">
        <v>244</v>
      </c>
      <c r="D55" s="491" t="s">
        <v>343</v>
      </c>
      <c r="E55" s="491" t="s">
        <v>344</v>
      </c>
      <c r="F55" s="491" t="s">
        <v>345</v>
      </c>
      <c r="G55" s="491"/>
      <c r="H55" s="491"/>
      <c r="I55" s="491"/>
      <c r="J55" s="491"/>
      <c r="K55" s="491"/>
      <c r="L55" s="491"/>
    </row>
    <row r="56" spans="2:12" ht="27.75" thickBot="1">
      <c r="B56" s="490" t="s">
        <v>166</v>
      </c>
      <c r="C56" s="487" t="s">
        <v>244</v>
      </c>
      <c r="D56" s="491" t="s">
        <v>346</v>
      </c>
      <c r="E56" s="491" t="s">
        <v>347</v>
      </c>
      <c r="F56" s="491" t="s">
        <v>348</v>
      </c>
      <c r="G56" s="491" t="s">
        <v>349</v>
      </c>
      <c r="H56" s="491" t="s">
        <v>350</v>
      </c>
      <c r="I56" s="491"/>
      <c r="J56" s="491"/>
      <c r="K56" s="491"/>
      <c r="L56" s="491"/>
    </row>
    <row r="57" spans="2:12" ht="17.25" thickBot="1">
      <c r="B57" s="490" t="s">
        <v>167</v>
      </c>
      <c r="C57" s="487" t="s">
        <v>244</v>
      </c>
      <c r="D57" s="491" t="s">
        <v>351</v>
      </c>
      <c r="E57" s="491"/>
      <c r="F57" s="491"/>
      <c r="G57" s="491"/>
      <c r="H57" s="491"/>
      <c r="I57" s="491"/>
      <c r="J57" s="491"/>
      <c r="K57" s="491"/>
      <c r="L57" s="491"/>
    </row>
    <row r="58" spans="2:12" ht="66" thickBot="1">
      <c r="B58" s="490" t="s">
        <v>168</v>
      </c>
      <c r="C58" s="487" t="s">
        <v>244</v>
      </c>
      <c r="D58" s="491" t="s">
        <v>352</v>
      </c>
      <c r="E58" s="491" t="s">
        <v>353</v>
      </c>
      <c r="F58" s="491" t="s">
        <v>354</v>
      </c>
      <c r="G58" s="491" t="s">
        <v>355</v>
      </c>
      <c r="H58" s="491" t="s">
        <v>356</v>
      </c>
      <c r="I58" s="491" t="s">
        <v>357</v>
      </c>
      <c r="J58" s="491"/>
      <c r="K58" s="491"/>
      <c r="L58" s="491"/>
    </row>
    <row r="59" spans="2:12" ht="27.75" thickBot="1">
      <c r="B59" s="490" t="s">
        <v>169</v>
      </c>
      <c r="C59" s="487" t="s">
        <v>244</v>
      </c>
      <c r="D59" s="491" t="s">
        <v>358</v>
      </c>
      <c r="E59" s="491" t="s">
        <v>359</v>
      </c>
      <c r="F59" s="491"/>
      <c r="G59" s="491"/>
      <c r="H59" s="491"/>
      <c r="I59" s="491"/>
      <c r="J59" s="491"/>
      <c r="K59" s="491"/>
      <c r="L59" s="491"/>
    </row>
    <row r="60" spans="2:12" ht="17.25" thickBot="1">
      <c r="B60" s="490" t="s">
        <v>171</v>
      </c>
      <c r="C60" s="487" t="s">
        <v>244</v>
      </c>
      <c r="D60" s="491" t="s">
        <v>360</v>
      </c>
      <c r="E60" s="491" t="s">
        <v>361</v>
      </c>
      <c r="F60" s="491"/>
      <c r="G60" s="491"/>
      <c r="H60" s="491"/>
      <c r="I60" s="491"/>
      <c r="J60" s="491"/>
      <c r="K60" s="491"/>
      <c r="L60" s="491"/>
    </row>
    <row r="61" spans="2:12" ht="17.25" thickBot="1">
      <c r="B61" s="490" t="s">
        <v>173</v>
      </c>
      <c r="C61" s="487" t="s">
        <v>244</v>
      </c>
      <c r="D61" s="491" t="s">
        <v>362</v>
      </c>
      <c r="E61" s="491"/>
      <c r="F61" s="491"/>
      <c r="G61" s="491"/>
      <c r="H61" s="491"/>
      <c r="I61" s="491"/>
      <c r="J61" s="491"/>
      <c r="K61" s="491"/>
      <c r="L61" s="491"/>
    </row>
    <row r="62" spans="2:12" ht="17.25" thickBot="1">
      <c r="B62" s="490" t="s">
        <v>174</v>
      </c>
      <c r="C62" s="487" t="s">
        <v>244</v>
      </c>
      <c r="D62" s="491" t="s">
        <v>363</v>
      </c>
      <c r="E62" s="491"/>
      <c r="F62" s="491"/>
      <c r="G62" s="491"/>
      <c r="H62" s="491"/>
      <c r="I62" s="491"/>
      <c r="J62" s="491"/>
      <c r="K62" s="491"/>
      <c r="L62" s="491"/>
    </row>
    <row r="63" spans="2:12" ht="27.75" thickBot="1">
      <c r="B63" s="490" t="s">
        <v>175</v>
      </c>
      <c r="C63" s="487" t="s">
        <v>244</v>
      </c>
      <c r="D63" s="491" t="s">
        <v>364</v>
      </c>
      <c r="E63" s="491" t="s">
        <v>365</v>
      </c>
      <c r="F63" s="491" t="s">
        <v>366</v>
      </c>
      <c r="G63" s="491"/>
      <c r="H63" s="491"/>
      <c r="I63" s="491"/>
      <c r="J63" s="491"/>
      <c r="K63" s="491"/>
      <c r="L63" s="491"/>
    </row>
    <row r="64" spans="2:12" ht="27.75" thickBot="1">
      <c r="B64" s="490" t="s">
        <v>176</v>
      </c>
      <c r="C64" s="487" t="s">
        <v>244</v>
      </c>
      <c r="D64" s="491" t="s">
        <v>367</v>
      </c>
      <c r="E64" s="491"/>
      <c r="F64" s="491"/>
      <c r="G64" s="491"/>
      <c r="H64" s="491"/>
      <c r="I64" s="491"/>
      <c r="J64" s="491"/>
      <c r="K64" s="491"/>
      <c r="L64" s="491"/>
    </row>
    <row r="65" spans="2:13" ht="17.25" thickBot="1">
      <c r="B65" s="490" t="s">
        <v>178</v>
      </c>
      <c r="C65" s="487" t="s">
        <v>244</v>
      </c>
      <c r="D65" s="491" t="s">
        <v>512</v>
      </c>
      <c r="E65" s="491" t="s">
        <v>368</v>
      </c>
      <c r="F65" s="491"/>
      <c r="G65" s="491"/>
      <c r="H65" s="491"/>
      <c r="I65" s="491"/>
      <c r="J65" s="491"/>
      <c r="K65" s="491"/>
      <c r="L65" s="491"/>
    </row>
    <row r="66" spans="2:13" ht="17.25" thickBot="1">
      <c r="B66" s="490" t="s">
        <v>179</v>
      </c>
      <c r="C66" s="487" t="s">
        <v>244</v>
      </c>
      <c r="D66" s="492" t="s">
        <v>513</v>
      </c>
      <c r="E66" s="491" t="s">
        <v>369</v>
      </c>
      <c r="F66" s="491" t="s">
        <v>370</v>
      </c>
      <c r="G66" s="491"/>
      <c r="H66" s="491"/>
      <c r="I66" s="491"/>
      <c r="J66" s="491"/>
      <c r="K66" s="491"/>
      <c r="L66" s="491"/>
      <c r="M66" s="491"/>
    </row>
    <row r="67" spans="2:13" ht="27.75" thickBot="1">
      <c r="B67" s="490" t="s">
        <v>180</v>
      </c>
      <c r="C67" s="487" t="s">
        <v>244</v>
      </c>
      <c r="D67" s="491" t="s">
        <v>371</v>
      </c>
      <c r="E67" s="491" t="s">
        <v>372</v>
      </c>
      <c r="F67" s="491" t="s">
        <v>373</v>
      </c>
      <c r="G67" s="491" t="s">
        <v>374</v>
      </c>
      <c r="H67" s="491"/>
      <c r="I67" s="491"/>
      <c r="J67" s="491"/>
      <c r="K67" s="491"/>
      <c r="L67" s="491"/>
    </row>
    <row r="68" spans="2:13" ht="53.25" thickBot="1">
      <c r="B68" s="490" t="s">
        <v>182</v>
      </c>
      <c r="C68" s="487" t="s">
        <v>244</v>
      </c>
      <c r="D68" s="491" t="s">
        <v>375</v>
      </c>
      <c r="E68" s="491" t="s">
        <v>376</v>
      </c>
      <c r="F68" s="491" t="s">
        <v>377</v>
      </c>
      <c r="G68" s="491" t="s">
        <v>378</v>
      </c>
      <c r="H68" s="491"/>
      <c r="I68" s="491"/>
      <c r="J68" s="491"/>
      <c r="K68" s="491"/>
      <c r="L68" s="491"/>
    </row>
    <row r="69" spans="2:13" ht="78.75" thickBot="1">
      <c r="B69" s="490" t="s">
        <v>183</v>
      </c>
      <c r="C69" s="487" t="s">
        <v>244</v>
      </c>
      <c r="D69" s="491" t="s">
        <v>379</v>
      </c>
      <c r="E69" s="491" t="s">
        <v>380</v>
      </c>
      <c r="F69" s="491" t="s">
        <v>381</v>
      </c>
      <c r="G69" s="491" t="s">
        <v>382</v>
      </c>
      <c r="H69" s="491" t="s">
        <v>383</v>
      </c>
      <c r="I69" s="491" t="s">
        <v>384</v>
      </c>
      <c r="J69" s="491" t="s">
        <v>385</v>
      </c>
      <c r="K69" s="491" t="s">
        <v>386</v>
      </c>
      <c r="L69" s="491"/>
    </row>
    <row r="70" spans="2:13" ht="129.75" thickBot="1">
      <c r="B70" s="490" t="s">
        <v>184</v>
      </c>
      <c r="C70" s="487" t="s">
        <v>244</v>
      </c>
      <c r="D70" s="491" t="s">
        <v>387</v>
      </c>
      <c r="E70" s="491" t="s">
        <v>388</v>
      </c>
      <c r="F70" s="491" t="s">
        <v>389</v>
      </c>
      <c r="G70" s="491" t="s">
        <v>390</v>
      </c>
      <c r="H70" s="491" t="s">
        <v>391</v>
      </c>
      <c r="I70" s="491" t="s">
        <v>392</v>
      </c>
      <c r="J70" s="491" t="s">
        <v>393</v>
      </c>
      <c r="K70" s="491" t="s">
        <v>394</v>
      </c>
      <c r="L70" s="491" t="s">
        <v>395</v>
      </c>
    </row>
    <row r="71" spans="2:13" ht="40.5" thickBot="1">
      <c r="B71" s="490" t="s">
        <v>186</v>
      </c>
      <c r="C71" s="487" t="s">
        <v>244</v>
      </c>
      <c r="D71" s="491" t="s">
        <v>396</v>
      </c>
      <c r="E71" s="491" t="s">
        <v>397</v>
      </c>
      <c r="F71" s="491" t="s">
        <v>398</v>
      </c>
      <c r="G71" s="491" t="s">
        <v>399</v>
      </c>
      <c r="H71" s="491" t="s">
        <v>400</v>
      </c>
      <c r="I71" s="491"/>
      <c r="J71" s="491"/>
      <c r="K71" s="491"/>
      <c r="L71" s="491"/>
    </row>
    <row r="72" spans="2:13" ht="27.75" thickBot="1">
      <c r="B72" s="490" t="s">
        <v>187</v>
      </c>
      <c r="C72" s="487" t="s">
        <v>244</v>
      </c>
      <c r="D72" s="491" t="s">
        <v>401</v>
      </c>
      <c r="E72" s="491" t="s">
        <v>402</v>
      </c>
      <c r="F72" s="491" t="s">
        <v>403</v>
      </c>
      <c r="G72" s="491" t="s">
        <v>404</v>
      </c>
      <c r="H72" s="491"/>
      <c r="I72" s="491"/>
      <c r="J72" s="491"/>
      <c r="K72" s="491"/>
      <c r="L72" s="491"/>
    </row>
    <row r="73" spans="2:13" ht="17.25" thickBot="1">
      <c r="B73" s="490" t="s">
        <v>188</v>
      </c>
      <c r="C73" s="487" t="s">
        <v>244</v>
      </c>
      <c r="D73" s="491" t="s">
        <v>405</v>
      </c>
      <c r="E73" s="491"/>
      <c r="F73" s="491"/>
      <c r="G73" s="491"/>
      <c r="H73" s="491"/>
      <c r="I73" s="491"/>
      <c r="J73" s="491"/>
      <c r="K73" s="491"/>
      <c r="L73" s="491"/>
    </row>
    <row r="74" spans="2:13" ht="27.75" thickBot="1">
      <c r="B74" s="490" t="s">
        <v>189</v>
      </c>
      <c r="C74" s="487" t="s">
        <v>244</v>
      </c>
      <c r="D74" s="491" t="s">
        <v>406</v>
      </c>
      <c r="E74" s="491" t="s">
        <v>407</v>
      </c>
      <c r="F74" s="491"/>
      <c r="G74" s="491"/>
      <c r="H74" s="491"/>
      <c r="I74" s="491"/>
      <c r="J74" s="491"/>
      <c r="K74" s="491"/>
      <c r="L74" s="491"/>
    </row>
    <row r="75" spans="2:13" ht="17.25" thickBot="1">
      <c r="B75" s="490" t="s">
        <v>190</v>
      </c>
      <c r="C75" s="487" t="s">
        <v>244</v>
      </c>
      <c r="D75" s="491" t="s">
        <v>408</v>
      </c>
      <c r="E75" s="491" t="s">
        <v>409</v>
      </c>
      <c r="F75" s="491"/>
      <c r="G75" s="491"/>
      <c r="H75" s="491"/>
      <c r="I75" s="491"/>
      <c r="J75" s="491"/>
      <c r="K75" s="491"/>
      <c r="L75" s="491"/>
    </row>
    <row r="76" spans="2:13" ht="27.75" thickBot="1">
      <c r="B76" s="490" t="s">
        <v>192</v>
      </c>
      <c r="C76" s="487" t="s">
        <v>244</v>
      </c>
      <c r="D76" s="491" t="s">
        <v>410</v>
      </c>
      <c r="E76" s="491" t="s">
        <v>411</v>
      </c>
      <c r="F76" s="491" t="s">
        <v>412</v>
      </c>
      <c r="G76" s="491" t="s">
        <v>413</v>
      </c>
      <c r="H76" s="491"/>
      <c r="I76" s="491"/>
      <c r="J76" s="491"/>
      <c r="K76" s="491"/>
      <c r="L76" s="491"/>
    </row>
    <row r="77" spans="2:13" ht="17.25" thickBot="1">
      <c r="B77" s="490" t="s">
        <v>193</v>
      </c>
      <c r="C77" s="487" t="s">
        <v>244</v>
      </c>
      <c r="D77" s="491" t="s">
        <v>414</v>
      </c>
      <c r="E77" s="491" t="s">
        <v>415</v>
      </c>
      <c r="F77" s="491" t="s">
        <v>416</v>
      </c>
      <c r="G77" s="491"/>
      <c r="H77" s="491"/>
      <c r="I77" s="491"/>
      <c r="J77" s="491"/>
      <c r="K77" s="491"/>
      <c r="L77" s="491"/>
    </row>
    <row r="78" spans="2:13" ht="27.75" thickBot="1">
      <c r="B78" s="490" t="s">
        <v>195</v>
      </c>
      <c r="C78" s="487" t="s">
        <v>244</v>
      </c>
      <c r="D78" s="491" t="s">
        <v>417</v>
      </c>
      <c r="E78" s="491" t="s">
        <v>418</v>
      </c>
      <c r="F78" s="491"/>
      <c r="G78" s="491"/>
      <c r="H78" s="491"/>
      <c r="I78" s="491"/>
      <c r="J78" s="491"/>
      <c r="K78" s="491"/>
      <c r="L78" s="491"/>
    </row>
    <row r="79" spans="2:13" ht="40.5" thickBot="1">
      <c r="B79" s="490" t="s">
        <v>196</v>
      </c>
      <c r="C79" s="487" t="s">
        <v>244</v>
      </c>
      <c r="D79" s="491" t="s">
        <v>419</v>
      </c>
      <c r="E79" s="491" t="s">
        <v>420</v>
      </c>
      <c r="F79" s="491"/>
      <c r="G79" s="491"/>
      <c r="H79" s="491"/>
      <c r="I79" s="491"/>
      <c r="J79" s="491"/>
      <c r="K79" s="491"/>
      <c r="L79" s="491"/>
    </row>
    <row r="80" spans="2:13" ht="17.25" thickBot="1">
      <c r="B80" s="490" t="s">
        <v>197</v>
      </c>
      <c r="C80" s="487" t="s">
        <v>244</v>
      </c>
      <c r="D80" s="491" t="s">
        <v>421</v>
      </c>
      <c r="E80" s="491" t="s">
        <v>422</v>
      </c>
      <c r="F80" s="491"/>
      <c r="G80" s="491"/>
      <c r="H80" s="491"/>
      <c r="I80" s="491"/>
      <c r="J80" s="491"/>
      <c r="K80" s="491"/>
      <c r="L80" s="491"/>
    </row>
    <row r="81" spans="2:12" ht="27.75" thickBot="1">
      <c r="B81" s="490" t="s">
        <v>198</v>
      </c>
      <c r="C81" s="487" t="s">
        <v>244</v>
      </c>
      <c r="D81" s="491" t="s">
        <v>423</v>
      </c>
      <c r="E81" s="491" t="s">
        <v>424</v>
      </c>
      <c r="F81" s="491" t="s">
        <v>425</v>
      </c>
      <c r="G81" s="491" t="s">
        <v>426</v>
      </c>
      <c r="H81" s="491"/>
      <c r="I81" s="491"/>
      <c r="J81" s="491"/>
      <c r="K81" s="491"/>
      <c r="L81" s="491"/>
    </row>
    <row r="82" spans="2:12" ht="27.75" thickBot="1">
      <c r="B82" s="490" t="s">
        <v>199</v>
      </c>
      <c r="C82" s="487" t="s">
        <v>244</v>
      </c>
      <c r="D82" s="491" t="s">
        <v>427</v>
      </c>
      <c r="E82" s="491"/>
      <c r="F82" s="491"/>
      <c r="G82" s="491"/>
      <c r="H82" s="491"/>
      <c r="I82" s="491"/>
      <c r="J82" s="491"/>
      <c r="K82" s="491"/>
      <c r="L82" s="491"/>
    </row>
    <row r="83" spans="2:12" ht="27.75" thickBot="1">
      <c r="B83" s="490" t="s">
        <v>200</v>
      </c>
      <c r="C83" s="487" t="s">
        <v>244</v>
      </c>
      <c r="D83" s="491" t="s">
        <v>428</v>
      </c>
      <c r="E83" s="491" t="s">
        <v>429</v>
      </c>
      <c r="F83" s="491"/>
      <c r="G83" s="491"/>
      <c r="H83" s="491"/>
      <c r="I83" s="491"/>
      <c r="J83" s="491"/>
      <c r="K83" s="491"/>
      <c r="L83" s="491"/>
    </row>
    <row r="84" spans="2:12" ht="27.75" thickBot="1">
      <c r="B84" s="490" t="s">
        <v>202</v>
      </c>
      <c r="C84" s="487" t="s">
        <v>244</v>
      </c>
      <c r="D84" s="491" t="s">
        <v>430</v>
      </c>
      <c r="E84" s="491" t="s">
        <v>431</v>
      </c>
      <c r="F84" s="491" t="s">
        <v>432</v>
      </c>
      <c r="G84" s="491" t="s">
        <v>433</v>
      </c>
      <c r="H84" s="491"/>
      <c r="I84" s="491"/>
      <c r="J84" s="491"/>
      <c r="K84" s="491"/>
      <c r="L84" s="491"/>
    </row>
    <row r="85" spans="2:12" ht="27.75" thickBot="1">
      <c r="B85" s="490" t="s">
        <v>203</v>
      </c>
      <c r="C85" s="487" t="s">
        <v>244</v>
      </c>
      <c r="D85" s="491" t="s">
        <v>434</v>
      </c>
      <c r="E85" s="491" t="s">
        <v>435</v>
      </c>
      <c r="F85" s="491" t="s">
        <v>436</v>
      </c>
      <c r="G85" s="491"/>
      <c r="H85" s="491"/>
      <c r="I85" s="491"/>
      <c r="J85" s="491"/>
      <c r="K85" s="491"/>
      <c r="L85" s="491"/>
    </row>
    <row r="86" spans="2:12" ht="27.75" thickBot="1">
      <c r="B86" s="490" t="s">
        <v>204</v>
      </c>
      <c r="C86" s="487" t="s">
        <v>244</v>
      </c>
      <c r="D86" s="491" t="s">
        <v>437</v>
      </c>
      <c r="E86" s="491" t="s">
        <v>438</v>
      </c>
      <c r="F86" s="491" t="s">
        <v>439</v>
      </c>
      <c r="G86" s="491"/>
      <c r="H86" s="491"/>
      <c r="I86" s="491"/>
      <c r="J86" s="491"/>
      <c r="K86" s="491"/>
      <c r="L86" s="491"/>
    </row>
    <row r="87" spans="2:12" ht="27.75" thickBot="1">
      <c r="B87" s="490" t="s">
        <v>206</v>
      </c>
      <c r="C87" s="487" t="s">
        <v>244</v>
      </c>
      <c r="D87" s="491" t="s">
        <v>440</v>
      </c>
      <c r="E87" s="491" t="s">
        <v>441</v>
      </c>
      <c r="F87" s="491" t="s">
        <v>442</v>
      </c>
      <c r="G87" s="491"/>
      <c r="H87" s="491"/>
      <c r="I87" s="491"/>
      <c r="J87" s="491"/>
      <c r="K87" s="491"/>
      <c r="L87" s="491"/>
    </row>
    <row r="88" spans="2:12" ht="17.25" thickBot="1">
      <c r="B88" s="490" t="s">
        <v>208</v>
      </c>
      <c r="C88" s="487" t="s">
        <v>244</v>
      </c>
      <c r="D88" s="491" t="s">
        <v>443</v>
      </c>
      <c r="E88" s="491" t="s">
        <v>444</v>
      </c>
      <c r="F88" s="491"/>
      <c r="G88" s="491"/>
      <c r="H88" s="491"/>
      <c r="I88" s="491"/>
      <c r="J88" s="491"/>
      <c r="K88" s="491"/>
      <c r="L88" s="491"/>
    </row>
    <row r="89" spans="2:12" ht="27.75" thickBot="1">
      <c r="B89" s="490" t="s">
        <v>209</v>
      </c>
      <c r="C89" s="487" t="s">
        <v>244</v>
      </c>
      <c r="D89" s="491" t="s">
        <v>445</v>
      </c>
      <c r="E89" s="491" t="s">
        <v>446</v>
      </c>
      <c r="F89" s="491"/>
      <c r="G89" s="491"/>
      <c r="H89" s="491"/>
      <c r="I89" s="491"/>
      <c r="J89" s="491"/>
      <c r="K89" s="491"/>
      <c r="L89" s="491"/>
    </row>
    <row r="90" spans="2:12" ht="27.75" thickBot="1">
      <c r="B90" s="490" t="s">
        <v>210</v>
      </c>
      <c r="C90" s="487" t="s">
        <v>244</v>
      </c>
      <c r="D90" s="491" t="s">
        <v>447</v>
      </c>
      <c r="E90" s="491" t="s">
        <v>448</v>
      </c>
      <c r="F90" s="491"/>
      <c r="G90" s="491"/>
      <c r="H90" s="491"/>
      <c r="I90" s="491"/>
      <c r="J90" s="491"/>
      <c r="K90" s="491"/>
      <c r="L90" s="491"/>
    </row>
    <row r="91" spans="2:12" ht="27.75" thickBot="1">
      <c r="B91" s="490" t="s">
        <v>211</v>
      </c>
      <c r="C91" s="487" t="s">
        <v>244</v>
      </c>
      <c r="D91" s="491" t="s">
        <v>449</v>
      </c>
      <c r="E91" s="491" t="s">
        <v>450</v>
      </c>
      <c r="F91" s="491"/>
      <c r="G91" s="491"/>
      <c r="H91" s="491"/>
      <c r="I91" s="491"/>
      <c r="J91" s="491"/>
      <c r="K91" s="491"/>
      <c r="L91" s="491"/>
    </row>
    <row r="92" spans="2:12" ht="17.25" thickBot="1">
      <c r="B92" s="490" t="s">
        <v>212</v>
      </c>
      <c r="C92" s="487" t="s">
        <v>244</v>
      </c>
      <c r="D92" s="491" t="s">
        <v>451</v>
      </c>
      <c r="E92" s="491" t="s">
        <v>452</v>
      </c>
      <c r="F92" s="491"/>
      <c r="G92" s="491"/>
      <c r="H92" s="491"/>
      <c r="I92" s="491"/>
      <c r="J92" s="491"/>
      <c r="K92" s="491"/>
      <c r="L92" s="491"/>
    </row>
    <row r="93" spans="2:12" ht="40.5" thickBot="1">
      <c r="B93" s="490" t="s">
        <v>213</v>
      </c>
      <c r="C93" s="487" t="s">
        <v>244</v>
      </c>
      <c r="D93" s="491" t="s">
        <v>453</v>
      </c>
      <c r="E93" s="491" t="s">
        <v>454</v>
      </c>
      <c r="F93" s="491" t="s">
        <v>455</v>
      </c>
      <c r="G93" s="491" t="s">
        <v>456</v>
      </c>
      <c r="H93" s="491"/>
      <c r="I93" s="491"/>
      <c r="J93" s="491"/>
      <c r="K93" s="491"/>
      <c r="L93" s="491"/>
    </row>
    <row r="94" spans="2:12" ht="17.25" thickBot="1">
      <c r="B94" s="490" t="s">
        <v>214</v>
      </c>
      <c r="C94" s="487" t="s">
        <v>244</v>
      </c>
      <c r="D94" s="491" t="s">
        <v>457</v>
      </c>
      <c r="E94" s="491"/>
      <c r="F94" s="491"/>
      <c r="G94" s="491"/>
      <c r="H94" s="491"/>
      <c r="I94" s="491"/>
      <c r="J94" s="491"/>
      <c r="K94" s="491"/>
      <c r="L94" s="491"/>
    </row>
    <row r="95" spans="2:12" ht="53.25" thickBot="1">
      <c r="B95" s="490" t="s">
        <v>216</v>
      </c>
      <c r="C95" s="487" t="s">
        <v>244</v>
      </c>
      <c r="D95" s="491" t="s">
        <v>458</v>
      </c>
      <c r="E95" s="491" t="s">
        <v>459</v>
      </c>
      <c r="F95" s="491" t="s">
        <v>460</v>
      </c>
      <c r="G95" s="491" t="s">
        <v>461</v>
      </c>
      <c r="H95" s="491"/>
      <c r="I95" s="491"/>
      <c r="J95" s="491"/>
      <c r="K95" s="491"/>
      <c r="L95" s="491"/>
    </row>
    <row r="96" spans="2:12" ht="17.25" thickBot="1">
      <c r="B96" s="490" t="s">
        <v>217</v>
      </c>
      <c r="C96" s="487" t="s">
        <v>244</v>
      </c>
      <c r="D96" s="491" t="s">
        <v>462</v>
      </c>
      <c r="E96" s="491" t="s">
        <v>463</v>
      </c>
      <c r="F96" s="491" t="s">
        <v>464</v>
      </c>
      <c r="G96" s="491"/>
      <c r="H96" s="491"/>
      <c r="I96" s="491"/>
      <c r="J96" s="491"/>
      <c r="K96" s="491"/>
      <c r="L96" s="491"/>
    </row>
    <row r="97" spans="2:12" ht="27.75" thickBot="1">
      <c r="B97" s="490" t="s">
        <v>218</v>
      </c>
      <c r="C97" s="487" t="s">
        <v>244</v>
      </c>
      <c r="D97" s="491" t="s">
        <v>465</v>
      </c>
      <c r="E97" s="491" t="s">
        <v>466</v>
      </c>
      <c r="F97" s="491"/>
      <c r="G97" s="491"/>
      <c r="H97" s="491"/>
      <c r="I97" s="491"/>
      <c r="J97" s="491"/>
      <c r="K97" s="491"/>
      <c r="L97" s="491"/>
    </row>
    <row r="98" spans="2:12" ht="17.25" thickBot="1">
      <c r="B98" s="490" t="s">
        <v>219</v>
      </c>
      <c r="C98" s="487" t="s">
        <v>244</v>
      </c>
      <c r="D98" s="491" t="s">
        <v>467</v>
      </c>
      <c r="E98" s="491" t="s">
        <v>468</v>
      </c>
      <c r="F98" s="491" t="s">
        <v>469</v>
      </c>
      <c r="G98" s="491"/>
      <c r="H98" s="491"/>
      <c r="I98" s="491"/>
      <c r="J98" s="491"/>
      <c r="K98" s="491"/>
      <c r="L98" s="491"/>
    </row>
    <row r="99" spans="2:12" ht="27.75" thickBot="1">
      <c r="B99" s="490" t="s">
        <v>220</v>
      </c>
      <c r="C99" s="487" t="s">
        <v>244</v>
      </c>
      <c r="D99" s="491" t="s">
        <v>470</v>
      </c>
      <c r="E99" s="491" t="s">
        <v>471</v>
      </c>
      <c r="F99" s="491" t="s">
        <v>472</v>
      </c>
      <c r="G99" s="491"/>
      <c r="H99" s="491"/>
      <c r="I99" s="491"/>
      <c r="J99" s="491"/>
      <c r="K99" s="491"/>
      <c r="L99" s="491"/>
    </row>
    <row r="100" spans="2:12" ht="53.25" thickBot="1">
      <c r="B100" s="490" t="s">
        <v>221</v>
      </c>
      <c r="C100" s="487" t="s">
        <v>244</v>
      </c>
      <c r="D100" s="491" t="s">
        <v>473</v>
      </c>
      <c r="E100" s="491" t="s">
        <v>474</v>
      </c>
      <c r="F100" s="491" t="s">
        <v>475</v>
      </c>
      <c r="G100" s="491" t="s">
        <v>476</v>
      </c>
      <c r="H100" s="491"/>
      <c r="I100" s="491"/>
      <c r="J100" s="491"/>
      <c r="K100" s="491"/>
      <c r="L100" s="491"/>
    </row>
    <row r="101" spans="2:12" ht="27.75" thickBot="1">
      <c r="B101" s="490" t="s">
        <v>223</v>
      </c>
      <c r="C101" s="487" t="s">
        <v>244</v>
      </c>
      <c r="D101" s="491" t="s">
        <v>477</v>
      </c>
      <c r="E101" s="491" t="s">
        <v>478</v>
      </c>
      <c r="F101" s="491" t="s">
        <v>479</v>
      </c>
      <c r="G101" s="491"/>
      <c r="H101" s="491"/>
      <c r="I101" s="491"/>
      <c r="J101" s="491"/>
      <c r="K101" s="491"/>
      <c r="L101" s="491"/>
    </row>
    <row r="102" spans="2:12" ht="66" thickBot="1">
      <c r="B102" s="490" t="s">
        <v>225</v>
      </c>
      <c r="C102" s="487" t="s">
        <v>244</v>
      </c>
      <c r="D102" s="491" t="s">
        <v>480</v>
      </c>
      <c r="E102" s="491" t="s">
        <v>481</v>
      </c>
      <c r="F102" s="491" t="s">
        <v>482</v>
      </c>
      <c r="G102" s="491" t="s">
        <v>483</v>
      </c>
      <c r="H102" s="491" t="s">
        <v>484</v>
      </c>
      <c r="I102" s="491" t="s">
        <v>485</v>
      </c>
      <c r="J102" s="491"/>
      <c r="K102" s="491"/>
      <c r="L102" s="491"/>
    </row>
    <row r="103" spans="2:12" ht="17.25" thickBot="1">
      <c r="B103" s="490" t="s">
        <v>227</v>
      </c>
      <c r="C103" s="487" t="s">
        <v>244</v>
      </c>
      <c r="D103" s="491" t="s">
        <v>486</v>
      </c>
      <c r="E103" s="491" t="s">
        <v>487</v>
      </c>
      <c r="F103" s="491" t="s">
        <v>488</v>
      </c>
      <c r="G103" s="491" t="s">
        <v>489</v>
      </c>
      <c r="H103" s="491"/>
      <c r="I103" s="491"/>
      <c r="J103" s="491"/>
      <c r="K103" s="491"/>
      <c r="L103" s="491"/>
    </row>
    <row r="104" spans="2:12" ht="27.75" thickBot="1">
      <c r="B104" s="490" t="s">
        <v>228</v>
      </c>
      <c r="C104" s="487" t="s">
        <v>244</v>
      </c>
      <c r="D104" s="491" t="s">
        <v>490</v>
      </c>
      <c r="E104" s="491" t="s">
        <v>491</v>
      </c>
      <c r="F104" s="491" t="s">
        <v>492</v>
      </c>
      <c r="G104" s="491"/>
      <c r="H104" s="491"/>
      <c r="I104" s="491"/>
      <c r="J104" s="491"/>
      <c r="K104" s="491"/>
      <c r="L104" s="491"/>
    </row>
    <row r="105" spans="2:12" ht="17.25" thickBot="1">
      <c r="B105" s="490" t="s">
        <v>229</v>
      </c>
      <c r="C105" s="487" t="s">
        <v>244</v>
      </c>
      <c r="D105" s="491" t="s">
        <v>493</v>
      </c>
      <c r="E105" s="491" t="s">
        <v>494</v>
      </c>
      <c r="F105" s="491"/>
      <c r="G105" s="491"/>
      <c r="H105" s="491"/>
      <c r="I105" s="491"/>
      <c r="J105" s="491"/>
      <c r="K105" s="491"/>
      <c r="L105" s="491"/>
    </row>
    <row r="106" spans="2:12" ht="17.25" thickBot="1">
      <c r="B106" s="490" t="s">
        <v>231</v>
      </c>
      <c r="C106" s="487" t="s">
        <v>244</v>
      </c>
      <c r="D106" s="491" t="s">
        <v>495</v>
      </c>
      <c r="E106" s="491"/>
      <c r="F106" s="491"/>
      <c r="G106" s="491"/>
      <c r="H106" s="491"/>
      <c r="I106" s="491"/>
      <c r="J106" s="491"/>
      <c r="K106" s="491"/>
      <c r="L106" s="491"/>
    </row>
    <row r="107" spans="2:12" ht="27.75" thickBot="1">
      <c r="B107" s="490" t="s">
        <v>232</v>
      </c>
      <c r="C107" s="487" t="s">
        <v>244</v>
      </c>
      <c r="D107" s="491" t="s">
        <v>496</v>
      </c>
      <c r="E107" s="491"/>
      <c r="F107" s="491"/>
      <c r="G107" s="491"/>
      <c r="H107" s="491"/>
      <c r="I107" s="491"/>
      <c r="J107" s="491"/>
      <c r="K107" s="491"/>
      <c r="L107" s="491"/>
    </row>
    <row r="108" spans="2:12" ht="17.25" thickBot="1">
      <c r="B108" s="490" t="s">
        <v>233</v>
      </c>
      <c r="C108" s="487" t="s">
        <v>244</v>
      </c>
      <c r="D108" s="491" t="s">
        <v>497</v>
      </c>
      <c r="E108" s="491"/>
      <c r="F108" s="491"/>
      <c r="G108" s="491"/>
      <c r="H108" s="491"/>
      <c r="I108" s="491"/>
      <c r="J108" s="491"/>
      <c r="K108" s="491"/>
      <c r="L108" s="491"/>
    </row>
    <row r="109" spans="2:12" ht="27.75" thickBot="1">
      <c r="B109" s="490" t="s">
        <v>234</v>
      </c>
      <c r="C109" s="487" t="s">
        <v>244</v>
      </c>
      <c r="D109" s="491" t="s">
        <v>498</v>
      </c>
      <c r="E109" s="491"/>
      <c r="F109" s="491"/>
      <c r="G109" s="491"/>
      <c r="H109" s="491"/>
      <c r="I109" s="491"/>
      <c r="J109" s="491"/>
      <c r="K109" s="491"/>
      <c r="L109" s="491"/>
    </row>
    <row r="110" spans="2:12" ht="27.75" thickBot="1">
      <c r="B110" s="490" t="s">
        <v>236</v>
      </c>
      <c r="C110" s="487" t="s">
        <v>244</v>
      </c>
      <c r="D110" s="491" t="s">
        <v>499</v>
      </c>
      <c r="E110" s="491" t="s">
        <v>500</v>
      </c>
      <c r="F110" s="491"/>
      <c r="G110" s="491"/>
      <c r="H110" s="491"/>
      <c r="I110" s="491"/>
      <c r="J110" s="491"/>
      <c r="K110" s="491"/>
      <c r="L110" s="491"/>
    </row>
    <row r="111" spans="2:12" ht="27.75" thickBot="1">
      <c r="B111" s="490" t="s">
        <v>237</v>
      </c>
      <c r="C111" s="487" t="s">
        <v>244</v>
      </c>
      <c r="D111" s="491" t="s">
        <v>501</v>
      </c>
      <c r="E111" s="491"/>
      <c r="F111" s="491"/>
      <c r="G111" s="491"/>
      <c r="H111" s="491"/>
      <c r="I111" s="491"/>
      <c r="J111" s="491"/>
      <c r="K111" s="491"/>
      <c r="L111" s="491"/>
    </row>
    <row r="112" spans="2:12" ht="27.75" thickBot="1">
      <c r="B112" s="490" t="s">
        <v>238</v>
      </c>
      <c r="C112" s="487" t="s">
        <v>244</v>
      </c>
      <c r="D112" s="491" t="s">
        <v>502</v>
      </c>
      <c r="E112" s="491" t="s">
        <v>503</v>
      </c>
      <c r="F112" s="491"/>
      <c r="G112" s="491"/>
      <c r="H112" s="491"/>
      <c r="I112" s="491"/>
      <c r="J112" s="491"/>
      <c r="K112" s="491"/>
      <c r="L112" s="491"/>
    </row>
    <row r="113" spans="2:12" ht="17.25" thickBot="1">
      <c r="B113" s="490" t="s">
        <v>240</v>
      </c>
      <c r="C113" s="487" t="s">
        <v>244</v>
      </c>
      <c r="D113" s="491" t="s">
        <v>504</v>
      </c>
      <c r="E113" s="491"/>
      <c r="F113" s="491"/>
      <c r="G113" s="491"/>
      <c r="H113" s="491"/>
      <c r="I113" s="491"/>
      <c r="J113" s="491"/>
      <c r="K113" s="491"/>
      <c r="L113" s="491"/>
    </row>
    <row r="114" spans="2:12" ht="40.5" thickBot="1">
      <c r="B114" s="490" t="s">
        <v>241</v>
      </c>
      <c r="C114" s="487" t="s">
        <v>244</v>
      </c>
      <c r="D114" s="491" t="s">
        <v>505</v>
      </c>
      <c r="E114" s="491"/>
      <c r="F114" s="491"/>
      <c r="G114" s="491"/>
      <c r="H114" s="491"/>
      <c r="I114" s="491"/>
      <c r="J114" s="491"/>
      <c r="K114" s="491"/>
      <c r="L114" s="491"/>
    </row>
    <row r="115" spans="2:12" ht="27.75" thickBot="1">
      <c r="B115" s="490" t="s">
        <v>243</v>
      </c>
      <c r="C115" s="487" t="s">
        <v>244</v>
      </c>
      <c r="D115" s="491" t="s">
        <v>506</v>
      </c>
      <c r="E115" s="491" t="s">
        <v>507</v>
      </c>
      <c r="F115" s="491"/>
      <c r="G115" s="491"/>
      <c r="H115" s="491"/>
      <c r="I115" s="491"/>
      <c r="J115" s="491"/>
      <c r="K115" s="491"/>
      <c r="L115" s="491"/>
    </row>
    <row r="116" spans="2:12" ht="17.25" thickBot="1">
      <c r="B116" s="490"/>
      <c r="D116" s="491" t="s">
        <v>508</v>
      </c>
      <c r="E116" s="491"/>
      <c r="F116" s="491"/>
      <c r="G116" s="491"/>
      <c r="H116" s="491"/>
      <c r="I116" s="491"/>
      <c r="J116" s="491"/>
      <c r="K116" s="491"/>
      <c r="L116" s="491"/>
    </row>
    <row r="117" spans="2:12" ht="17.25" thickBot="1">
      <c r="B117" s="491"/>
      <c r="D117" s="491"/>
      <c r="E117" s="491"/>
      <c r="F117" s="491"/>
      <c r="G117" s="491"/>
      <c r="H117" s="491"/>
      <c r="I117" s="491"/>
      <c r="J117" s="491"/>
      <c r="K117" s="491"/>
      <c r="L117" s="491"/>
    </row>
    <row r="118" spans="2:12" ht="17.25" thickBot="1">
      <c r="B118" s="491"/>
      <c r="D118" s="491"/>
      <c r="E118" s="491"/>
      <c r="F118" s="491"/>
      <c r="G118" s="491"/>
      <c r="H118" s="491"/>
      <c r="I118" s="491"/>
      <c r="J118" s="491"/>
      <c r="K118" s="491"/>
      <c r="L118" s="491"/>
    </row>
    <row r="119" spans="2:12" ht="17.25" thickBot="1">
      <c r="B119" s="491"/>
      <c r="D119" s="491"/>
      <c r="E119" s="491"/>
      <c r="F119" s="491"/>
      <c r="G119" s="491"/>
      <c r="H119" s="491"/>
      <c r="I119" s="491"/>
      <c r="J119" s="491"/>
      <c r="K119" s="491"/>
      <c r="L119" s="491"/>
    </row>
    <row r="120" spans="2:12" ht="17.25" thickBot="1">
      <c r="B120" s="491"/>
      <c r="D120" s="491"/>
      <c r="E120" s="491"/>
      <c r="F120" s="491"/>
      <c r="G120" s="491"/>
      <c r="H120" s="491"/>
      <c r="I120" s="491"/>
      <c r="J120" s="491"/>
      <c r="K120" s="491"/>
      <c r="L120" s="491"/>
    </row>
    <row r="121" spans="2:12" ht="17.25" thickBot="1">
      <c r="B121" s="491"/>
      <c r="D121" s="491"/>
      <c r="E121" s="491"/>
      <c r="F121" s="491"/>
      <c r="G121" s="491"/>
      <c r="H121" s="491"/>
      <c r="I121" s="491"/>
      <c r="J121" s="491"/>
      <c r="K121" s="491"/>
      <c r="L121" s="491"/>
    </row>
    <row r="122" spans="2:12" ht="17.25" thickBot="1">
      <c r="B122" s="491"/>
      <c r="D122" s="491"/>
      <c r="E122" s="491"/>
      <c r="F122" s="491"/>
      <c r="G122" s="491"/>
      <c r="H122" s="491"/>
      <c r="I122" s="491"/>
      <c r="J122" s="491"/>
      <c r="K122" s="491"/>
      <c r="L122" s="491"/>
    </row>
    <row r="123" spans="2:12" ht="17.25" thickBot="1">
      <c r="B123" s="491"/>
      <c r="D123" s="491"/>
      <c r="E123" s="491"/>
      <c r="F123" s="491"/>
      <c r="G123" s="491"/>
      <c r="H123" s="491"/>
      <c r="I123" s="491"/>
      <c r="J123" s="491"/>
      <c r="K123" s="491"/>
      <c r="L123" s="491"/>
    </row>
    <row r="124" spans="2:12" ht="17.25" thickBot="1">
      <c r="B124" s="491"/>
      <c r="D124" s="491"/>
      <c r="E124" s="491"/>
      <c r="F124" s="491"/>
      <c r="G124" s="491"/>
      <c r="H124" s="491"/>
      <c r="I124" s="491"/>
      <c r="J124" s="491"/>
      <c r="K124" s="491"/>
      <c r="L124" s="491"/>
    </row>
    <row r="125" spans="2:12" ht="17.25" thickBot="1">
      <c r="B125" s="491"/>
      <c r="D125" s="491"/>
      <c r="E125" s="491"/>
      <c r="F125" s="491"/>
      <c r="G125" s="491"/>
      <c r="H125" s="491"/>
      <c r="I125" s="491"/>
      <c r="J125" s="491"/>
      <c r="K125" s="491"/>
      <c r="L125" s="491"/>
    </row>
    <row r="126" spans="2:12" ht="17.25" thickBot="1">
      <c r="B126" s="491"/>
      <c r="D126" s="491"/>
      <c r="E126" s="491"/>
      <c r="F126" s="491"/>
      <c r="G126" s="491"/>
      <c r="H126" s="491"/>
      <c r="I126" s="491"/>
      <c r="J126" s="491"/>
      <c r="K126" s="491"/>
      <c r="L126" s="491"/>
    </row>
    <row r="127" spans="2:12" ht="17.25" thickBot="1">
      <c r="B127" s="491"/>
      <c r="D127" s="491"/>
      <c r="E127" s="491"/>
      <c r="F127" s="491"/>
      <c r="G127" s="491"/>
      <c r="H127" s="491"/>
      <c r="I127" s="491"/>
      <c r="J127" s="491"/>
      <c r="K127" s="491"/>
      <c r="L127" s="491"/>
    </row>
    <row r="128" spans="2:12" ht="17.25" thickBot="1">
      <c r="B128" s="491"/>
    </row>
    <row r="129" spans="2:2" ht="17.25" thickBot="1">
      <c r="B129" s="491"/>
    </row>
    <row r="130" spans="2:2" ht="17.25" thickBot="1">
      <c r="B130" s="491"/>
    </row>
    <row r="131" spans="2:2" ht="17.25" thickBot="1">
      <c r="B131" s="491"/>
    </row>
    <row r="132" spans="2:2" ht="17.25" thickBot="1">
      <c r="B132" s="491"/>
    </row>
    <row r="133" spans="2:2" ht="17.25" thickBot="1">
      <c r="B133" s="491"/>
    </row>
    <row r="134" spans="2:2" ht="17.25" thickBot="1">
      <c r="B134" s="491"/>
    </row>
    <row r="135" spans="2:2" ht="17.25" thickBot="1">
      <c r="B135" s="491"/>
    </row>
    <row r="136" spans="2:2" ht="17.25" thickBot="1">
      <c r="B136" s="491"/>
    </row>
    <row r="137" spans="2:2" ht="17.25" thickBot="1">
      <c r="B137" s="491"/>
    </row>
    <row r="138" spans="2:2" ht="17.25" thickBot="1">
      <c r="B138" s="491"/>
    </row>
    <row r="139" spans="2:2" ht="17.25" thickBot="1">
      <c r="B139" s="491"/>
    </row>
    <row r="140" spans="2:2" ht="17.25" thickBot="1">
      <c r="B140" s="491"/>
    </row>
    <row r="141" spans="2:2" ht="17.25" thickBot="1">
      <c r="B141" s="491"/>
    </row>
    <row r="142" spans="2:2" ht="17.25" thickBot="1">
      <c r="B142" s="491"/>
    </row>
    <row r="143" spans="2:2" ht="17.25" thickBot="1">
      <c r="B143" s="491"/>
    </row>
    <row r="144" spans="2:2" ht="17.25" thickBot="1">
      <c r="B144" s="491"/>
    </row>
    <row r="145" spans="2:2" ht="17.25" thickBot="1">
      <c r="B145" s="491"/>
    </row>
    <row r="146" spans="2:2" ht="17.25" thickBot="1">
      <c r="B146" s="491"/>
    </row>
    <row r="147" spans="2:2" ht="17.25" thickBot="1">
      <c r="B147" s="491"/>
    </row>
    <row r="148" spans="2:2" ht="17.25" thickBot="1">
      <c r="B148" s="491"/>
    </row>
    <row r="149" spans="2:2" ht="17.25" thickBot="1">
      <c r="B149" s="491"/>
    </row>
    <row r="150" spans="2:2" ht="17.25" thickBot="1">
      <c r="B150" s="491"/>
    </row>
    <row r="151" spans="2:2" ht="17.25" thickBot="1">
      <c r="B151" s="491"/>
    </row>
    <row r="152" spans="2:2" ht="17.25" thickBot="1">
      <c r="B152" s="491"/>
    </row>
    <row r="153" spans="2:2" ht="17.25" thickBot="1">
      <c r="B153" s="491"/>
    </row>
    <row r="154" spans="2:2" ht="17.25" thickBot="1">
      <c r="B154" s="491"/>
    </row>
    <row r="155" spans="2:2" ht="17.25" thickBot="1">
      <c r="B155" s="491"/>
    </row>
    <row r="156" spans="2:2" ht="17.25" thickBot="1">
      <c r="B156" s="491"/>
    </row>
    <row r="157" spans="2:2" ht="17.25" thickBot="1">
      <c r="B157" s="491"/>
    </row>
    <row r="158" spans="2:2" ht="17.25" thickBot="1">
      <c r="B158" s="491"/>
    </row>
    <row r="159" spans="2:2" ht="17.25" thickBot="1">
      <c r="B159" s="491"/>
    </row>
    <row r="160" spans="2:2" ht="17.25" thickBot="1">
      <c r="B160" s="491"/>
    </row>
    <row r="161" spans="2:2" ht="17.25" thickBot="1">
      <c r="B161" s="491"/>
    </row>
    <row r="162" spans="2:2" ht="17.25" thickBot="1">
      <c r="B162" s="491"/>
    </row>
    <row r="163" spans="2:2" ht="17.25" thickBot="1">
      <c r="B163" s="491"/>
    </row>
    <row r="164" spans="2:2" ht="17.25" thickBot="1">
      <c r="B164" s="491"/>
    </row>
    <row r="165" spans="2:2" ht="17.25" thickBot="1">
      <c r="B165" s="491"/>
    </row>
    <row r="166" spans="2:2" ht="17.25" thickBot="1">
      <c r="B166" s="491"/>
    </row>
    <row r="167" spans="2:2" ht="17.25" thickBot="1">
      <c r="B167" s="491"/>
    </row>
    <row r="168" spans="2:2" ht="17.25" thickBot="1">
      <c r="B168" s="491"/>
    </row>
    <row r="169" spans="2:2" ht="17.25" thickBot="1">
      <c r="B169" s="491"/>
    </row>
    <row r="170" spans="2:2" ht="17.25" thickBot="1">
      <c r="B170" s="491"/>
    </row>
    <row r="171" spans="2:2" ht="17.25" thickBot="1">
      <c r="B171" s="491"/>
    </row>
    <row r="172" spans="2:2" ht="17.25" thickBot="1">
      <c r="B172" s="491"/>
    </row>
    <row r="173" spans="2:2" ht="17.25" thickBot="1">
      <c r="B173" s="491"/>
    </row>
    <row r="174" spans="2:2" ht="17.25" thickBot="1">
      <c r="B174" s="491"/>
    </row>
    <row r="175" spans="2:2" ht="17.25" thickBot="1">
      <c r="B175" s="491"/>
    </row>
    <row r="176" spans="2:2" ht="17.25" thickBot="1">
      <c r="B176" s="491"/>
    </row>
    <row r="177" spans="2:2" ht="17.25" thickBot="1">
      <c r="B177" s="491"/>
    </row>
    <row r="178" spans="2:2" ht="17.25" thickBot="1">
      <c r="B178" s="491"/>
    </row>
    <row r="179" spans="2:2" ht="17.25" thickBot="1">
      <c r="B179" s="491"/>
    </row>
    <row r="180" spans="2:2" ht="17.25" thickBot="1">
      <c r="B180" s="491"/>
    </row>
    <row r="181" spans="2:2" ht="17.25" thickBot="1">
      <c r="B181" s="491"/>
    </row>
    <row r="182" spans="2:2" ht="17.25" thickBot="1">
      <c r="B182" s="491"/>
    </row>
    <row r="183" spans="2:2" ht="17.25" thickBot="1">
      <c r="B183" s="491"/>
    </row>
    <row r="184" spans="2:2" ht="17.25" thickBot="1">
      <c r="B184" s="491"/>
    </row>
    <row r="185" spans="2:2" ht="17.25" thickBot="1">
      <c r="B185" s="491"/>
    </row>
    <row r="186" spans="2:2" ht="17.25" thickBot="1">
      <c r="B186" s="491"/>
    </row>
    <row r="187" spans="2:2" ht="17.25" thickBot="1">
      <c r="B187" s="491"/>
    </row>
    <row r="188" spans="2:2" ht="17.25" thickBot="1">
      <c r="B188" s="491"/>
    </row>
    <row r="189" spans="2:2" ht="17.25" thickBot="1">
      <c r="B189" s="491"/>
    </row>
    <row r="190" spans="2:2" ht="17.25" thickBot="1">
      <c r="B190" s="491"/>
    </row>
    <row r="191" spans="2:2" ht="17.25" thickBot="1">
      <c r="B191" s="491"/>
    </row>
    <row r="192" spans="2:2" ht="17.25" thickBot="1">
      <c r="B192" s="491"/>
    </row>
    <row r="193" spans="2:2" ht="17.25" thickBot="1">
      <c r="B193" s="491"/>
    </row>
    <row r="194" spans="2:2" ht="17.25" thickBot="1">
      <c r="B194" s="491"/>
    </row>
    <row r="195" spans="2:2" ht="17.25" thickBot="1">
      <c r="B195" s="491"/>
    </row>
    <row r="196" spans="2:2" ht="17.25" thickBot="1">
      <c r="B196" s="491"/>
    </row>
    <row r="197" spans="2:2" ht="17.25" thickBot="1">
      <c r="B197" s="491"/>
    </row>
    <row r="198" spans="2:2" ht="17.25" thickBot="1">
      <c r="B198" s="491"/>
    </row>
    <row r="199" spans="2:2" ht="17.25" thickBot="1">
      <c r="B199" s="491"/>
    </row>
    <row r="200" spans="2:2" ht="17.25" thickBot="1">
      <c r="B200" s="491"/>
    </row>
    <row r="201" spans="2:2" ht="17.25" thickBot="1">
      <c r="B201" s="491"/>
    </row>
    <row r="202" spans="2:2" ht="17.25" thickBot="1">
      <c r="B202" s="491"/>
    </row>
    <row r="203" spans="2:2" ht="17.25" thickBot="1">
      <c r="B203" s="491"/>
    </row>
    <row r="204" spans="2:2" ht="17.25" thickBot="1">
      <c r="B204" s="491"/>
    </row>
    <row r="205" spans="2:2" ht="17.25" thickBot="1">
      <c r="B205" s="491"/>
    </row>
    <row r="206" spans="2:2" ht="17.25" thickBot="1">
      <c r="B206" s="491"/>
    </row>
    <row r="207" spans="2:2" ht="17.25" thickBot="1">
      <c r="B207" s="491"/>
    </row>
    <row r="208" spans="2:2" ht="17.25" thickBot="1">
      <c r="B208" s="491"/>
    </row>
    <row r="209" spans="2:2" ht="17.25" thickBot="1">
      <c r="B209" s="491"/>
    </row>
    <row r="210" spans="2:2" ht="17.25" thickBot="1">
      <c r="B210" s="491"/>
    </row>
    <row r="211" spans="2:2" ht="17.25" thickBot="1">
      <c r="B211" s="491"/>
    </row>
    <row r="212" spans="2:2" ht="17.25" thickBot="1">
      <c r="B212" s="491"/>
    </row>
    <row r="213" spans="2:2" ht="17.25" thickBot="1">
      <c r="B213" s="491"/>
    </row>
    <row r="214" spans="2:2" ht="17.25" thickBot="1">
      <c r="B214" s="491"/>
    </row>
    <row r="215" spans="2:2" ht="17.25" thickBot="1">
      <c r="B215" s="491"/>
    </row>
    <row r="216" spans="2:2" ht="17.25" thickBot="1">
      <c r="B216" s="491"/>
    </row>
    <row r="217" spans="2:2" ht="17.25" thickBot="1">
      <c r="B217" s="491"/>
    </row>
    <row r="218" spans="2:2" ht="17.25" thickBot="1">
      <c r="B218" s="491"/>
    </row>
    <row r="219" spans="2:2" ht="17.25" thickBot="1">
      <c r="B219" s="491"/>
    </row>
    <row r="220" spans="2:2" ht="17.25" thickBot="1">
      <c r="B220" s="491"/>
    </row>
    <row r="221" spans="2:2" ht="17.25" thickBot="1">
      <c r="B221" s="491"/>
    </row>
    <row r="222" spans="2:2" ht="17.25" thickBot="1">
      <c r="B222" s="491"/>
    </row>
    <row r="223" spans="2:2" ht="17.25" thickBot="1">
      <c r="B223" s="491"/>
    </row>
    <row r="224" spans="2:2" ht="17.25" thickBot="1">
      <c r="B224" s="491"/>
    </row>
    <row r="225" spans="2:2" ht="17.25" thickBot="1">
      <c r="B225" s="491"/>
    </row>
    <row r="226" spans="2:2" ht="17.25" thickBot="1">
      <c r="B226" s="491"/>
    </row>
    <row r="227" spans="2:2" ht="17.25" thickBot="1">
      <c r="B227" s="491"/>
    </row>
    <row r="228" spans="2:2" ht="17.25" thickBot="1">
      <c r="B228" s="491"/>
    </row>
    <row r="229" spans="2:2" ht="17.25" thickBot="1">
      <c r="B229" s="491"/>
    </row>
    <row r="230" spans="2:2" ht="17.25" thickBot="1">
      <c r="B230" s="491"/>
    </row>
    <row r="231" spans="2:2" ht="17.25" thickBot="1">
      <c r="B231" s="491"/>
    </row>
    <row r="232" spans="2:2" ht="17.25" thickBot="1">
      <c r="B232" s="491"/>
    </row>
    <row r="233" spans="2:2" ht="17.25" thickBot="1">
      <c r="B233" s="491"/>
    </row>
    <row r="234" spans="2:2" ht="17.25" thickBot="1">
      <c r="B234" s="491"/>
    </row>
    <row r="235" spans="2:2" ht="17.25" thickBot="1">
      <c r="B235" s="491"/>
    </row>
    <row r="236" spans="2:2" ht="17.25" thickBot="1">
      <c r="B236" s="491"/>
    </row>
    <row r="237" spans="2:2" ht="17.25" thickBot="1">
      <c r="B237" s="491"/>
    </row>
    <row r="238" spans="2:2" ht="17.25" thickBot="1">
      <c r="B238" s="491"/>
    </row>
    <row r="239" spans="2:2" ht="17.25" thickBot="1">
      <c r="B239" s="491"/>
    </row>
    <row r="240" spans="2:2" ht="17.25" thickBot="1">
      <c r="B240" s="491"/>
    </row>
    <row r="241" spans="2:2" ht="17.25" thickBot="1">
      <c r="B241" s="491"/>
    </row>
    <row r="242" spans="2:2" ht="17.25" thickBot="1">
      <c r="B242" s="491"/>
    </row>
    <row r="243" spans="2:2" ht="17.25" thickBot="1">
      <c r="B243" s="491"/>
    </row>
    <row r="244" spans="2:2" ht="17.25" thickBot="1">
      <c r="B244" s="491"/>
    </row>
    <row r="245" spans="2:2" ht="17.25" thickBot="1">
      <c r="B245" s="491"/>
    </row>
    <row r="246" spans="2:2" ht="17.25" thickBot="1">
      <c r="B246" s="491"/>
    </row>
    <row r="247" spans="2:2" ht="17.25" thickBot="1">
      <c r="B247" s="491"/>
    </row>
    <row r="248" spans="2:2" ht="17.25" thickBot="1">
      <c r="B248" s="491"/>
    </row>
    <row r="249" spans="2:2" ht="17.25" thickBot="1">
      <c r="B249" s="491"/>
    </row>
    <row r="250" spans="2:2" ht="17.25" thickBot="1">
      <c r="B250" s="491"/>
    </row>
    <row r="251" spans="2:2" ht="17.25" thickBot="1">
      <c r="B251" s="491"/>
    </row>
    <row r="252" spans="2:2" ht="17.25" thickBot="1">
      <c r="B252" s="491"/>
    </row>
    <row r="253" spans="2:2" ht="17.25" thickBot="1">
      <c r="B253" s="491"/>
    </row>
    <row r="254" spans="2:2" ht="17.25" thickBot="1">
      <c r="B254" s="491"/>
    </row>
    <row r="255" spans="2:2" ht="17.25" thickBot="1">
      <c r="B255" s="491"/>
    </row>
    <row r="256" spans="2:2" ht="17.25" thickBot="1">
      <c r="B256" s="491"/>
    </row>
    <row r="257" spans="2:2" ht="17.25" thickBot="1">
      <c r="B257" s="491"/>
    </row>
    <row r="258" spans="2:2" ht="17.25" thickBot="1">
      <c r="B258" s="491"/>
    </row>
    <row r="259" spans="2:2" ht="17.25" thickBot="1">
      <c r="B259" s="491"/>
    </row>
    <row r="260" spans="2:2" ht="17.25" thickBot="1">
      <c r="B260" s="491"/>
    </row>
    <row r="261" spans="2:2" ht="17.25" thickBot="1">
      <c r="B261" s="491"/>
    </row>
    <row r="262" spans="2:2" ht="17.25" thickBot="1">
      <c r="B262" s="491"/>
    </row>
    <row r="263" spans="2:2" ht="17.25" thickBot="1">
      <c r="B263" s="491"/>
    </row>
    <row r="264" spans="2:2" ht="17.25" thickBot="1">
      <c r="B264" s="491"/>
    </row>
    <row r="265" spans="2:2" ht="17.25" thickBot="1">
      <c r="B265" s="491"/>
    </row>
    <row r="266" spans="2:2" ht="17.25" thickBot="1">
      <c r="B266" s="491"/>
    </row>
    <row r="267" spans="2:2" ht="17.25" thickBot="1">
      <c r="B267" s="491"/>
    </row>
    <row r="268" spans="2:2" ht="17.25" thickBot="1">
      <c r="B268" s="491"/>
    </row>
    <row r="269" spans="2:2" ht="17.25" thickBot="1">
      <c r="B269" s="491"/>
    </row>
    <row r="270" spans="2:2" ht="17.25" thickBot="1">
      <c r="B270" s="491"/>
    </row>
    <row r="271" spans="2:2" ht="17.25" thickBot="1">
      <c r="B271" s="491"/>
    </row>
    <row r="272" spans="2:2" ht="17.25" thickBot="1">
      <c r="B272" s="491"/>
    </row>
    <row r="273" spans="2:2" ht="17.25" thickBot="1">
      <c r="B273" s="491"/>
    </row>
    <row r="274" spans="2:2" ht="17.25" thickBot="1">
      <c r="B274" s="491"/>
    </row>
    <row r="275" spans="2:2" ht="17.25" thickBot="1">
      <c r="B275" s="491"/>
    </row>
    <row r="276" spans="2:2" ht="17.25" thickBot="1">
      <c r="B276" s="491"/>
    </row>
    <row r="277" spans="2:2" ht="17.25" thickBot="1">
      <c r="B277" s="491"/>
    </row>
    <row r="278" spans="2:2" ht="17.25" thickBot="1">
      <c r="B278" s="491"/>
    </row>
    <row r="279" spans="2:2" ht="17.25" thickBot="1">
      <c r="B279" s="491"/>
    </row>
    <row r="280" spans="2:2" ht="17.25" thickBot="1">
      <c r="B280" s="491"/>
    </row>
    <row r="281" spans="2:2" ht="17.25" thickBot="1">
      <c r="B281" s="491"/>
    </row>
    <row r="282" spans="2:2" ht="17.25" thickBot="1">
      <c r="B282" s="491"/>
    </row>
    <row r="283" spans="2:2" ht="17.25" thickBot="1">
      <c r="B283" s="491"/>
    </row>
    <row r="284" spans="2:2" ht="17.25" thickBot="1">
      <c r="B284" s="491"/>
    </row>
    <row r="285" spans="2:2" ht="17.25" thickBot="1">
      <c r="B285" s="491"/>
    </row>
    <row r="286" spans="2:2" ht="17.25" thickBot="1">
      <c r="B286" s="491"/>
    </row>
    <row r="287" spans="2:2" ht="17.25" thickBot="1">
      <c r="B287" s="491"/>
    </row>
    <row r="288" spans="2:2" ht="17.25" thickBot="1">
      <c r="B288" s="491"/>
    </row>
    <row r="289" spans="2:2" ht="17.25" thickBot="1">
      <c r="B289" s="491"/>
    </row>
    <row r="290" spans="2:2" ht="17.25" thickBot="1">
      <c r="B290" s="491"/>
    </row>
    <row r="291" spans="2:2" ht="17.25" thickBot="1">
      <c r="B291" s="491"/>
    </row>
    <row r="292" spans="2:2" ht="17.25" thickBot="1">
      <c r="B292" s="491"/>
    </row>
    <row r="293" spans="2:2" ht="17.25" thickBot="1">
      <c r="B293" s="491"/>
    </row>
    <row r="294" spans="2:2" ht="17.25" thickBot="1">
      <c r="B294" s="491"/>
    </row>
    <row r="295" spans="2:2" ht="17.25" thickBot="1">
      <c r="B295" s="491"/>
    </row>
    <row r="296" spans="2:2" ht="17.25" thickBot="1">
      <c r="B296" s="491"/>
    </row>
    <row r="297" spans="2:2" ht="17.25" thickBot="1">
      <c r="B297" s="491"/>
    </row>
    <row r="298" spans="2:2" ht="17.25" thickBot="1">
      <c r="B298" s="491"/>
    </row>
    <row r="299" spans="2:2" ht="17.25" thickBot="1">
      <c r="B299" s="491"/>
    </row>
    <row r="300" spans="2:2" ht="17.25" thickBot="1">
      <c r="B300" s="491"/>
    </row>
    <row r="301" spans="2:2" ht="17.25" thickBot="1">
      <c r="B301" s="491"/>
    </row>
    <row r="302" spans="2:2" ht="17.25" thickBot="1">
      <c r="B302" s="491"/>
    </row>
    <row r="303" spans="2:2" ht="17.25" thickBot="1">
      <c r="B303" s="491"/>
    </row>
    <row r="304" spans="2:2" ht="17.25" thickBot="1">
      <c r="B304" s="491"/>
    </row>
    <row r="305" spans="2:2" ht="17.25" thickBot="1">
      <c r="B305" s="491"/>
    </row>
    <row r="306" spans="2:2" ht="17.25" thickBot="1">
      <c r="B306" s="491"/>
    </row>
    <row r="307" spans="2:2" ht="17.25" thickBot="1">
      <c r="B307" s="491"/>
    </row>
    <row r="308" spans="2:2" ht="17.25" thickBot="1">
      <c r="B308" s="491"/>
    </row>
    <row r="309" spans="2:2" ht="17.25" thickBot="1">
      <c r="B309" s="491"/>
    </row>
    <row r="310" spans="2:2" ht="17.25" thickBot="1">
      <c r="B310" s="491"/>
    </row>
    <row r="311" spans="2:2" ht="17.25" thickBot="1">
      <c r="B311" s="491"/>
    </row>
    <row r="312" spans="2:2" ht="17.25" thickBot="1">
      <c r="B312" s="491"/>
    </row>
    <row r="313" spans="2:2" ht="17.25" thickBot="1">
      <c r="B313" s="491"/>
    </row>
    <row r="314" spans="2:2" ht="17.25" thickBot="1">
      <c r="B314" s="491"/>
    </row>
    <row r="315" spans="2:2" ht="17.25" thickBot="1">
      <c r="B315" s="491"/>
    </row>
    <row r="316" spans="2:2" ht="17.25" thickBot="1">
      <c r="B316" s="491"/>
    </row>
    <row r="317" spans="2:2" ht="17.25" thickBot="1">
      <c r="B317" s="491"/>
    </row>
    <row r="318" spans="2:2" ht="17.25" thickBot="1">
      <c r="B318" s="491"/>
    </row>
    <row r="319" spans="2:2" ht="17.25" thickBot="1">
      <c r="B319" s="491"/>
    </row>
    <row r="320" spans="2:2" ht="17.25" thickBot="1">
      <c r="B320" s="491"/>
    </row>
    <row r="321" spans="2:2" ht="17.25" thickBot="1">
      <c r="B321" s="491"/>
    </row>
    <row r="322" spans="2:2" ht="17.25" thickBot="1">
      <c r="B322" s="491"/>
    </row>
    <row r="323" spans="2:2" ht="17.25" thickBot="1">
      <c r="B323" s="491"/>
    </row>
    <row r="324" spans="2:2" ht="17.25" thickBot="1">
      <c r="B324" s="491"/>
    </row>
    <row r="325" spans="2:2" ht="17.25" thickBot="1">
      <c r="B325" s="491"/>
    </row>
    <row r="326" spans="2:2" ht="17.25" thickBot="1">
      <c r="B326" s="491"/>
    </row>
    <row r="327" spans="2:2" ht="17.25" thickBot="1">
      <c r="B327" s="491"/>
    </row>
    <row r="328" spans="2:2" ht="17.25" thickBot="1">
      <c r="B328" s="491"/>
    </row>
    <row r="329" spans="2:2" ht="17.25" thickBot="1">
      <c r="B329" s="491"/>
    </row>
    <row r="330" spans="2:2" ht="17.25" thickBot="1">
      <c r="B330" s="491"/>
    </row>
    <row r="331" spans="2:2" ht="17.25" thickBot="1">
      <c r="B331" s="491"/>
    </row>
    <row r="332" spans="2:2" ht="17.25" thickBot="1">
      <c r="B332" s="491"/>
    </row>
    <row r="333" spans="2:2" ht="17.25" thickBot="1">
      <c r="B333" s="491"/>
    </row>
    <row r="334" spans="2:2" ht="17.25" thickBot="1">
      <c r="B334" s="491"/>
    </row>
    <row r="335" spans="2:2" ht="17.25" thickBot="1">
      <c r="B335" s="491"/>
    </row>
    <row r="336" spans="2:2" ht="17.25" thickBot="1">
      <c r="B336" s="491"/>
    </row>
    <row r="337" spans="2:2" ht="17.25" thickBot="1">
      <c r="B337" s="491"/>
    </row>
    <row r="338" spans="2:2" ht="17.25" thickBot="1">
      <c r="B338" s="491"/>
    </row>
    <row r="339" spans="2:2" ht="17.25" thickBot="1">
      <c r="B339" s="491"/>
    </row>
    <row r="340" spans="2:2" ht="17.25" thickBot="1">
      <c r="B340" s="491"/>
    </row>
    <row r="341" spans="2:2" ht="17.25" thickBot="1">
      <c r="B341" s="491"/>
    </row>
    <row r="342" spans="2:2" ht="17.25" thickBot="1">
      <c r="B342" s="491"/>
    </row>
    <row r="343" spans="2:2" ht="17.25" thickBot="1">
      <c r="B343" s="491"/>
    </row>
    <row r="344" spans="2:2" ht="17.25" thickBot="1">
      <c r="B344" s="491"/>
    </row>
    <row r="345" spans="2:2" ht="17.25" thickBot="1">
      <c r="B345" s="491"/>
    </row>
    <row r="346" spans="2:2" ht="17.25" thickBot="1">
      <c r="B346" s="491"/>
    </row>
    <row r="347" spans="2:2" ht="17.25" thickBot="1">
      <c r="B347" s="491"/>
    </row>
    <row r="348" spans="2:2" ht="17.25" thickBot="1">
      <c r="B348" s="491"/>
    </row>
    <row r="349" spans="2:2" ht="17.25" thickBot="1">
      <c r="B349" s="491"/>
    </row>
    <row r="350" spans="2:2" ht="17.25" thickBot="1">
      <c r="B350" s="491"/>
    </row>
    <row r="351" spans="2:2" ht="17.25" thickBot="1">
      <c r="B351" s="491"/>
    </row>
    <row r="352" spans="2:2" ht="17.25" thickBot="1">
      <c r="B352" s="491"/>
    </row>
    <row r="353" spans="2:2" ht="17.25" thickBot="1">
      <c r="B353" s="491"/>
    </row>
    <row r="354" spans="2:2" ht="17.25" thickBot="1">
      <c r="B354" s="491"/>
    </row>
    <row r="355" spans="2:2" ht="17.25" thickBot="1">
      <c r="B355" s="491"/>
    </row>
    <row r="356" spans="2:2" ht="17.25" thickBot="1">
      <c r="B356" s="491"/>
    </row>
    <row r="357" spans="2:2" ht="17.25" thickBot="1">
      <c r="B357" s="491"/>
    </row>
    <row r="358" spans="2:2" ht="17.25" thickBot="1">
      <c r="B358" s="491"/>
    </row>
    <row r="359" spans="2:2" ht="17.25" thickBot="1">
      <c r="B359" s="491"/>
    </row>
    <row r="360" spans="2:2" ht="17.25" thickBot="1">
      <c r="B360" s="491"/>
    </row>
    <row r="361" spans="2:2" ht="17.25" thickBot="1">
      <c r="B361" s="491"/>
    </row>
    <row r="362" spans="2:2" ht="17.25" thickBot="1">
      <c r="B362" s="491"/>
    </row>
    <row r="363" spans="2:2" ht="17.25" thickBot="1">
      <c r="B363" s="491"/>
    </row>
    <row r="364" spans="2:2" ht="17.25" thickBot="1">
      <c r="B364" s="491"/>
    </row>
    <row r="365" spans="2:2" ht="17.25" thickBot="1">
      <c r="B365" s="491"/>
    </row>
    <row r="366" spans="2:2" ht="17.25" thickBot="1">
      <c r="B366" s="491"/>
    </row>
    <row r="367" spans="2:2" ht="17.25" thickBot="1">
      <c r="B367" s="491"/>
    </row>
    <row r="368" spans="2:2" ht="17.25" thickBot="1">
      <c r="B368" s="491"/>
    </row>
    <row r="369" spans="2:2" ht="17.25" thickBot="1">
      <c r="B369" s="491"/>
    </row>
    <row r="370" spans="2:2" ht="17.25" thickBot="1">
      <c r="B370" s="491"/>
    </row>
    <row r="371" spans="2:2" ht="17.25" thickBot="1">
      <c r="B371" s="491"/>
    </row>
    <row r="372" spans="2:2" ht="17.25" thickBot="1">
      <c r="B372" s="491"/>
    </row>
    <row r="373" spans="2:2" ht="17.25" thickBot="1">
      <c r="B373" s="491"/>
    </row>
    <row r="374" spans="2:2" ht="17.25" thickBot="1">
      <c r="B374" s="491"/>
    </row>
    <row r="375" spans="2:2" ht="17.25" thickBot="1">
      <c r="B375" s="491"/>
    </row>
    <row r="376" spans="2:2" ht="17.25" thickBot="1">
      <c r="B376" s="491"/>
    </row>
    <row r="377" spans="2:2" ht="17.25" thickBot="1">
      <c r="B377" s="491"/>
    </row>
    <row r="378" spans="2:2" ht="17.25" thickBot="1">
      <c r="B378" s="491"/>
    </row>
    <row r="379" spans="2:2" ht="17.25" thickBot="1">
      <c r="B379" s="491"/>
    </row>
    <row r="380" spans="2:2" ht="17.25" thickBot="1">
      <c r="B380" s="491"/>
    </row>
    <row r="381" spans="2:2" ht="17.25" thickBot="1">
      <c r="B381" s="491"/>
    </row>
    <row r="382" spans="2:2" ht="17.25" thickBot="1">
      <c r="B382" s="491"/>
    </row>
    <row r="383" spans="2:2" ht="17.25" thickBot="1">
      <c r="B383" s="491"/>
    </row>
    <row r="384" spans="2:2" ht="17.25" thickBot="1">
      <c r="B384" s="491"/>
    </row>
    <row r="385" spans="2:2" ht="17.25" thickBot="1">
      <c r="B385" s="491"/>
    </row>
    <row r="386" spans="2:2" ht="17.25" thickBot="1">
      <c r="B386" s="491"/>
    </row>
    <row r="387" spans="2:2" ht="17.25" thickBot="1">
      <c r="B387" s="491"/>
    </row>
    <row r="388" spans="2:2" ht="17.25" thickBot="1">
      <c r="B388" s="491"/>
    </row>
    <row r="389" spans="2:2" ht="17.25" thickBot="1">
      <c r="B389" s="491"/>
    </row>
    <row r="390" spans="2:2" ht="17.25" thickBot="1">
      <c r="B390" s="491"/>
    </row>
    <row r="391" spans="2:2" ht="17.25" thickBot="1">
      <c r="B391" s="491"/>
    </row>
    <row r="392" spans="2:2" ht="17.25" thickBot="1">
      <c r="B392" s="491"/>
    </row>
    <row r="393" spans="2:2" ht="17.25" thickBot="1">
      <c r="B393" s="491"/>
    </row>
    <row r="394" spans="2:2" ht="17.25" thickBot="1">
      <c r="B394" s="491"/>
    </row>
    <row r="395" spans="2:2" ht="17.25" thickBot="1">
      <c r="B395" s="491"/>
    </row>
    <row r="396" spans="2:2" ht="17.25" thickBot="1">
      <c r="B396" s="491"/>
    </row>
    <row r="397" spans="2:2" ht="17.25" thickBot="1">
      <c r="B397" s="491"/>
    </row>
    <row r="398" spans="2:2" ht="17.25" thickBot="1">
      <c r="B398" s="491"/>
    </row>
    <row r="399" spans="2:2" ht="17.25" thickBot="1">
      <c r="B399" s="491"/>
    </row>
    <row r="400" spans="2:2" ht="17.25" thickBot="1">
      <c r="B400" s="491"/>
    </row>
    <row r="401" spans="2:2" ht="17.25" thickBot="1">
      <c r="B401" s="491"/>
    </row>
    <row r="402" spans="2:2" ht="17.25" thickBot="1">
      <c r="B402" s="491"/>
    </row>
    <row r="403" spans="2:2" ht="17.25" thickBot="1">
      <c r="B403" s="491"/>
    </row>
    <row r="404" spans="2:2" ht="17.25" thickBot="1">
      <c r="B404" s="491"/>
    </row>
    <row r="405" spans="2:2" ht="17.25" thickBot="1">
      <c r="B405" s="491"/>
    </row>
    <row r="406" spans="2:2" ht="17.25" thickBot="1">
      <c r="B406" s="491"/>
    </row>
    <row r="407" spans="2:2" ht="17.25" thickBot="1">
      <c r="B407" s="491"/>
    </row>
    <row r="408" spans="2:2" ht="17.25" thickBot="1">
      <c r="B408" s="491"/>
    </row>
    <row r="409" spans="2:2" ht="17.25" thickBot="1">
      <c r="B409" s="491"/>
    </row>
    <row r="410" spans="2:2" ht="17.25" thickBot="1">
      <c r="B410" s="491"/>
    </row>
    <row r="411" spans="2:2" ht="17.25" thickBot="1">
      <c r="B411" s="491"/>
    </row>
    <row r="412" spans="2:2" ht="17.25" thickBot="1">
      <c r="B412" s="491"/>
    </row>
    <row r="413" spans="2:2" ht="17.25" thickBot="1">
      <c r="B413" s="491"/>
    </row>
    <row r="414" spans="2:2" ht="17.25" thickBot="1">
      <c r="B414" s="491"/>
    </row>
    <row r="415" spans="2:2" ht="17.25" thickBot="1">
      <c r="B415" s="491"/>
    </row>
    <row r="416" spans="2:2" ht="17.25" thickBot="1">
      <c r="B416" s="491"/>
    </row>
    <row r="417" spans="2:2" ht="17.25" thickBot="1">
      <c r="B417" s="491"/>
    </row>
    <row r="418" spans="2:2" ht="17.25" thickBot="1">
      <c r="B418" s="491"/>
    </row>
    <row r="419" spans="2:2" ht="17.25" thickBot="1">
      <c r="B419" s="491"/>
    </row>
    <row r="420" spans="2:2" ht="17.25" thickBot="1">
      <c r="B420" s="491"/>
    </row>
    <row r="421" spans="2:2" ht="17.25" thickBot="1">
      <c r="B421" s="491"/>
    </row>
    <row r="422" spans="2:2" ht="17.25" thickBot="1">
      <c r="B422" s="491"/>
    </row>
    <row r="423" spans="2:2" ht="17.25" thickBot="1">
      <c r="B423" s="491"/>
    </row>
    <row r="424" spans="2:2" ht="17.25" thickBot="1">
      <c r="B424" s="491"/>
    </row>
    <row r="425" spans="2:2" ht="17.25" thickBot="1">
      <c r="B425" s="491"/>
    </row>
    <row r="426" spans="2:2" ht="17.25" thickBot="1">
      <c r="B426" s="491"/>
    </row>
    <row r="427" spans="2:2" ht="17.25" thickBot="1">
      <c r="B427" s="491"/>
    </row>
    <row r="428" spans="2:2" ht="17.25" thickBot="1">
      <c r="B428" s="491"/>
    </row>
    <row r="429" spans="2:2" ht="17.25" thickBot="1">
      <c r="B429" s="491"/>
    </row>
    <row r="430" spans="2:2" ht="17.25" thickBot="1">
      <c r="B430" s="491"/>
    </row>
    <row r="431" spans="2:2" ht="17.25" thickBot="1">
      <c r="B431" s="491"/>
    </row>
    <row r="432" spans="2:2" ht="17.25" thickBot="1">
      <c r="B432" s="491"/>
    </row>
    <row r="433" spans="2:2" ht="17.25" thickBot="1">
      <c r="B433" s="491"/>
    </row>
    <row r="434" spans="2:2" ht="17.25" thickBot="1">
      <c r="B434" s="491"/>
    </row>
    <row r="435" spans="2:2" ht="17.25" thickBot="1">
      <c r="B435" s="491"/>
    </row>
    <row r="436" spans="2:2" ht="17.25" thickBot="1">
      <c r="B436" s="491"/>
    </row>
    <row r="437" spans="2:2" ht="17.25" thickBot="1">
      <c r="B437" s="491"/>
    </row>
    <row r="438" spans="2:2" ht="17.25" thickBot="1">
      <c r="B438" s="491"/>
    </row>
    <row r="439" spans="2:2" ht="17.25" thickBot="1">
      <c r="B439" s="491"/>
    </row>
    <row r="440" spans="2:2" ht="17.25" thickBot="1">
      <c r="B440" s="491"/>
    </row>
    <row r="441" spans="2:2" ht="17.25" thickBot="1">
      <c r="B441" s="491"/>
    </row>
    <row r="442" spans="2:2" ht="17.25" thickBot="1">
      <c r="B442" s="491"/>
    </row>
    <row r="443" spans="2:2" ht="17.25" thickBot="1">
      <c r="B443" s="491"/>
    </row>
    <row r="444" spans="2:2" ht="17.25" thickBot="1">
      <c r="B444" s="491"/>
    </row>
    <row r="445" spans="2:2" ht="17.25" thickBot="1">
      <c r="B445" s="491"/>
    </row>
    <row r="446" spans="2:2" ht="17.25" thickBot="1">
      <c r="B446" s="491"/>
    </row>
    <row r="447" spans="2:2" ht="17.25" thickBot="1">
      <c r="B447" s="491"/>
    </row>
    <row r="448" spans="2:2" ht="17.25" thickBot="1">
      <c r="B448" s="491"/>
    </row>
    <row r="449" spans="2:2" ht="17.25" thickBot="1">
      <c r="B449" s="491"/>
    </row>
    <row r="450" spans="2:2" ht="17.25" thickBot="1">
      <c r="B450" s="491"/>
    </row>
    <row r="451" spans="2:2" ht="17.25" thickBot="1">
      <c r="B451" s="491"/>
    </row>
    <row r="452" spans="2:2" ht="17.25" thickBot="1">
      <c r="B452" s="491"/>
    </row>
    <row r="453" spans="2:2" ht="17.25" thickBot="1">
      <c r="B453" s="491"/>
    </row>
    <row r="454" spans="2:2" ht="17.25" thickBot="1">
      <c r="B454" s="491"/>
    </row>
    <row r="455" spans="2:2" ht="17.25" thickBot="1">
      <c r="B455" s="491"/>
    </row>
    <row r="456" spans="2:2" ht="17.25" thickBot="1">
      <c r="B456" s="491"/>
    </row>
    <row r="457" spans="2:2" ht="17.25" thickBot="1">
      <c r="B457" s="491"/>
    </row>
    <row r="458" spans="2:2" ht="17.25" thickBot="1">
      <c r="B458" s="491"/>
    </row>
    <row r="459" spans="2:2" ht="17.25" thickBot="1">
      <c r="B459" s="491"/>
    </row>
    <row r="460" spans="2:2" ht="17.25" thickBot="1">
      <c r="B460" s="491"/>
    </row>
    <row r="461" spans="2:2" ht="17.25" thickBot="1">
      <c r="B461" s="491"/>
    </row>
    <row r="462" spans="2:2" ht="17.25" thickBot="1">
      <c r="B462" s="491"/>
    </row>
    <row r="463" spans="2:2" ht="17.25" thickBot="1">
      <c r="B463" s="491"/>
    </row>
    <row r="464" spans="2:2" ht="17.25" thickBot="1">
      <c r="B464" s="491"/>
    </row>
    <row r="465" spans="2:2" ht="17.25" thickBot="1">
      <c r="B465" s="491"/>
    </row>
    <row r="466" spans="2:2" ht="17.25" thickBot="1">
      <c r="B466" s="491"/>
    </row>
    <row r="467" spans="2:2" ht="17.25" thickBot="1">
      <c r="B467" s="491"/>
    </row>
    <row r="468" spans="2:2" ht="17.25" thickBot="1">
      <c r="B468" s="491"/>
    </row>
    <row r="469" spans="2:2" ht="17.25" thickBot="1">
      <c r="B469" s="491"/>
    </row>
    <row r="470" spans="2:2" ht="17.25" thickBot="1">
      <c r="B470" s="491"/>
    </row>
    <row r="471" spans="2:2" ht="17.25" thickBot="1">
      <c r="B471" s="491"/>
    </row>
    <row r="472" spans="2:2" ht="17.25" thickBot="1">
      <c r="B472" s="491"/>
    </row>
    <row r="473" spans="2:2" ht="17.25" thickBot="1">
      <c r="B473" s="491"/>
    </row>
    <row r="474" spans="2:2" ht="17.25" thickBot="1">
      <c r="B474" s="491"/>
    </row>
    <row r="475" spans="2:2" ht="17.25" thickBot="1">
      <c r="B475" s="491"/>
    </row>
    <row r="476" spans="2:2" ht="17.25" thickBot="1">
      <c r="B476" s="491"/>
    </row>
    <row r="477" spans="2:2" ht="17.25" thickBot="1">
      <c r="B477" s="491"/>
    </row>
    <row r="478" spans="2:2" ht="17.25" thickBot="1">
      <c r="B478" s="491"/>
    </row>
    <row r="479" spans="2:2" ht="17.25" thickBot="1">
      <c r="B479" s="491"/>
    </row>
    <row r="480" spans="2:2" ht="17.25" thickBot="1">
      <c r="B480" s="491"/>
    </row>
    <row r="481" spans="2:2" ht="17.25" thickBot="1">
      <c r="B481" s="491"/>
    </row>
    <row r="482" spans="2:2" ht="17.25" thickBot="1">
      <c r="B482" s="491"/>
    </row>
    <row r="483" spans="2:2" ht="17.25" thickBot="1">
      <c r="B483" s="491"/>
    </row>
    <row r="484" spans="2:2" ht="17.25" thickBot="1">
      <c r="B484" s="491"/>
    </row>
    <row r="485" spans="2:2" ht="17.25" thickBot="1">
      <c r="B485" s="491"/>
    </row>
    <row r="486" spans="2:2" ht="17.25" thickBot="1">
      <c r="B486" s="491"/>
    </row>
    <row r="487" spans="2:2" ht="17.25" thickBot="1">
      <c r="B487" s="491"/>
    </row>
    <row r="488" spans="2:2" ht="17.25" thickBot="1">
      <c r="B488" s="491"/>
    </row>
    <row r="489" spans="2:2" ht="17.25" thickBot="1">
      <c r="B489" s="491"/>
    </row>
    <row r="490" spans="2:2" ht="17.25" thickBot="1">
      <c r="B490" s="491"/>
    </row>
    <row r="491" spans="2:2" ht="17.25" thickBot="1">
      <c r="B491" s="491"/>
    </row>
    <row r="492" spans="2:2" ht="17.25" thickBot="1">
      <c r="B492" s="491"/>
    </row>
    <row r="493" spans="2:2" ht="17.25" thickBot="1">
      <c r="B493" s="491"/>
    </row>
    <row r="494" spans="2:2" ht="17.25" thickBot="1">
      <c r="B494" s="491"/>
    </row>
    <row r="495" spans="2:2" ht="17.25" thickBot="1">
      <c r="B495" s="491"/>
    </row>
    <row r="496" spans="2:2" ht="17.25" thickBot="1">
      <c r="B496" s="491"/>
    </row>
    <row r="497" spans="2:2" ht="17.25" thickBot="1">
      <c r="B497" s="491"/>
    </row>
    <row r="498" spans="2:2" ht="17.25" thickBot="1">
      <c r="B498" s="491"/>
    </row>
    <row r="499" spans="2:2" ht="17.25" thickBot="1">
      <c r="B499" s="491"/>
    </row>
    <row r="500" spans="2:2" ht="17.25" thickBot="1">
      <c r="B500" s="491"/>
    </row>
    <row r="501" spans="2:2" ht="17.25" thickBot="1">
      <c r="B501" s="491"/>
    </row>
    <row r="502" spans="2:2" ht="17.25" thickBot="1">
      <c r="B502" s="491"/>
    </row>
    <row r="503" spans="2:2" ht="17.25" thickBot="1">
      <c r="B503" s="491"/>
    </row>
    <row r="504" spans="2:2" ht="17.25" thickBot="1">
      <c r="B504" s="491"/>
    </row>
    <row r="505" spans="2:2" ht="17.25" thickBot="1">
      <c r="B505" s="491"/>
    </row>
    <row r="506" spans="2:2" ht="17.25" thickBot="1">
      <c r="B506" s="491"/>
    </row>
    <row r="507" spans="2:2" ht="17.25" thickBot="1">
      <c r="B507" s="491"/>
    </row>
    <row r="508" spans="2:2" ht="17.25" thickBot="1">
      <c r="B508" s="491"/>
    </row>
    <row r="509" spans="2:2" ht="17.25" thickBot="1">
      <c r="B509" s="491"/>
    </row>
    <row r="510" spans="2:2" ht="17.25" thickBot="1">
      <c r="B510" s="491"/>
    </row>
    <row r="511" spans="2:2" ht="17.25" thickBot="1">
      <c r="B511" s="491"/>
    </row>
    <row r="512" spans="2:2" ht="17.25" thickBot="1">
      <c r="B512" s="491"/>
    </row>
    <row r="513" spans="2:2" ht="17.25" thickBot="1">
      <c r="B513" s="491"/>
    </row>
    <row r="514" spans="2:2" ht="17.25" thickBot="1">
      <c r="B514" s="491"/>
    </row>
    <row r="515" spans="2:2" ht="17.25" thickBot="1">
      <c r="B515" s="491"/>
    </row>
    <row r="516" spans="2:2" ht="17.25" thickBot="1">
      <c r="B516" s="491"/>
    </row>
    <row r="517" spans="2:2" ht="17.25" thickBot="1">
      <c r="B517" s="491"/>
    </row>
    <row r="518" spans="2:2" ht="17.25" thickBot="1">
      <c r="B518" s="491"/>
    </row>
    <row r="519" spans="2:2" ht="17.25" thickBot="1">
      <c r="B519" s="491"/>
    </row>
    <row r="520" spans="2:2" ht="17.25" thickBot="1">
      <c r="B520" s="491"/>
    </row>
    <row r="521" spans="2:2" ht="17.25" thickBot="1">
      <c r="B521" s="491"/>
    </row>
    <row r="522" spans="2:2" ht="17.25" thickBot="1">
      <c r="B522" s="491"/>
    </row>
    <row r="523" spans="2:2" ht="17.25" thickBot="1">
      <c r="B523" s="491"/>
    </row>
    <row r="524" spans="2:2" ht="17.25" thickBot="1">
      <c r="B524" s="491"/>
    </row>
    <row r="525" spans="2:2" ht="17.25" thickBot="1">
      <c r="B525" s="491"/>
    </row>
    <row r="526" spans="2:2" ht="17.25" thickBot="1">
      <c r="B526" s="491"/>
    </row>
    <row r="527" spans="2:2" ht="17.25" thickBot="1">
      <c r="B527" s="491"/>
    </row>
    <row r="528" spans="2:2" ht="17.25" thickBot="1">
      <c r="B528" s="491"/>
    </row>
    <row r="529" spans="2:2" ht="17.25" thickBot="1">
      <c r="B529" s="491"/>
    </row>
    <row r="530" spans="2:2" ht="17.25" thickBot="1">
      <c r="B530" s="491"/>
    </row>
    <row r="531" spans="2:2" ht="17.25" thickBot="1">
      <c r="B531" s="491"/>
    </row>
    <row r="532" spans="2:2" ht="17.25" thickBot="1">
      <c r="B532" s="491"/>
    </row>
    <row r="533" spans="2:2" ht="17.25" thickBot="1">
      <c r="B533" s="491"/>
    </row>
    <row r="534" spans="2:2" ht="17.25" thickBot="1">
      <c r="B534" s="491"/>
    </row>
    <row r="535" spans="2:2" ht="17.25" thickBot="1">
      <c r="B535" s="491"/>
    </row>
    <row r="536" spans="2:2" ht="17.25" thickBot="1">
      <c r="B536" s="491"/>
    </row>
    <row r="537" spans="2:2" ht="17.25" thickBot="1">
      <c r="B537" s="491"/>
    </row>
    <row r="538" spans="2:2" ht="17.25" thickBot="1">
      <c r="B538" s="491"/>
    </row>
    <row r="539" spans="2:2" ht="17.25" thickBot="1">
      <c r="B539" s="491"/>
    </row>
    <row r="540" spans="2:2" ht="17.25" thickBot="1">
      <c r="B540" s="491"/>
    </row>
    <row r="541" spans="2:2" ht="17.25" thickBot="1">
      <c r="B541" s="491"/>
    </row>
    <row r="542" spans="2:2" ht="17.25" thickBot="1">
      <c r="B542" s="491"/>
    </row>
    <row r="543" spans="2:2" ht="17.25" thickBot="1">
      <c r="B543" s="491"/>
    </row>
    <row r="544" spans="2:2" ht="17.25" thickBot="1">
      <c r="B544" s="491"/>
    </row>
    <row r="545" spans="2:2" ht="17.25" thickBot="1">
      <c r="B545" s="491"/>
    </row>
    <row r="546" spans="2:2" ht="17.25" thickBot="1">
      <c r="B546" s="491"/>
    </row>
    <row r="547" spans="2:2" ht="17.25" thickBot="1">
      <c r="B547" s="491"/>
    </row>
    <row r="548" spans="2:2" ht="17.25" thickBot="1">
      <c r="B548" s="491"/>
    </row>
    <row r="549" spans="2:2" ht="17.25" thickBot="1">
      <c r="B549" s="491"/>
    </row>
    <row r="550" spans="2:2" ht="17.25" thickBot="1">
      <c r="B550" s="491"/>
    </row>
    <row r="551" spans="2:2" ht="17.25" thickBot="1">
      <c r="B551" s="491"/>
    </row>
    <row r="552" spans="2:2" ht="17.25" thickBot="1">
      <c r="B552" s="491"/>
    </row>
    <row r="553" spans="2:2" ht="17.25" thickBot="1">
      <c r="B553" s="491"/>
    </row>
    <row r="554" spans="2:2" ht="17.25" thickBot="1">
      <c r="B554" s="491"/>
    </row>
    <row r="555" spans="2:2" ht="17.25" thickBot="1">
      <c r="B555" s="491"/>
    </row>
    <row r="556" spans="2:2" ht="17.25" thickBot="1">
      <c r="B556" s="491"/>
    </row>
    <row r="557" spans="2:2" ht="17.25" thickBot="1">
      <c r="B557" s="491"/>
    </row>
    <row r="558" spans="2:2" ht="17.25" thickBot="1">
      <c r="B558" s="491"/>
    </row>
    <row r="559" spans="2:2" ht="17.25" thickBot="1">
      <c r="B559" s="491"/>
    </row>
    <row r="560" spans="2:2" ht="17.25" thickBot="1">
      <c r="B560" s="491"/>
    </row>
    <row r="561" spans="2:2" ht="17.25" thickBot="1">
      <c r="B561" s="491"/>
    </row>
    <row r="562" spans="2:2" ht="17.25" thickBot="1">
      <c r="B562" s="491"/>
    </row>
    <row r="563" spans="2:2" ht="17.25" thickBot="1">
      <c r="B563" s="491"/>
    </row>
    <row r="564" spans="2:2" ht="17.25" thickBot="1">
      <c r="B564" s="491"/>
    </row>
    <row r="565" spans="2:2" ht="17.25" thickBot="1">
      <c r="B565" s="491"/>
    </row>
    <row r="566" spans="2:2" ht="17.25" thickBot="1">
      <c r="B566" s="491"/>
    </row>
    <row r="567" spans="2:2" ht="17.25" thickBot="1">
      <c r="B567" s="491"/>
    </row>
    <row r="568" spans="2:2" ht="17.25" thickBot="1">
      <c r="B568" s="491"/>
    </row>
    <row r="569" spans="2:2" ht="17.25" thickBot="1">
      <c r="B569" s="491"/>
    </row>
    <row r="570" spans="2:2" ht="17.25" thickBot="1">
      <c r="B570" s="491"/>
    </row>
    <row r="571" spans="2:2" ht="17.25" thickBot="1">
      <c r="B571" s="491"/>
    </row>
    <row r="572" spans="2:2" ht="17.25" thickBot="1">
      <c r="B572" s="491"/>
    </row>
    <row r="573" spans="2:2" ht="17.25" thickBot="1">
      <c r="B573" s="491"/>
    </row>
    <row r="574" spans="2:2" ht="17.25" thickBot="1">
      <c r="B574" s="491"/>
    </row>
    <row r="575" spans="2:2" ht="17.25" thickBot="1">
      <c r="B575" s="491"/>
    </row>
    <row r="576" spans="2:2" ht="17.25" thickBot="1">
      <c r="B576" s="491"/>
    </row>
    <row r="577" spans="2:2" ht="17.25" thickBot="1">
      <c r="B577" s="491"/>
    </row>
    <row r="578" spans="2:2" ht="17.25" thickBot="1">
      <c r="B578" s="491"/>
    </row>
    <row r="579" spans="2:2" ht="17.25" thickBot="1">
      <c r="B579" s="491"/>
    </row>
    <row r="580" spans="2:2" ht="17.25" thickBot="1">
      <c r="B580" s="491"/>
    </row>
    <row r="581" spans="2:2" ht="17.25" thickBot="1">
      <c r="B581" s="491"/>
    </row>
    <row r="582" spans="2:2" ht="17.25" thickBot="1">
      <c r="B582" s="491"/>
    </row>
    <row r="583" spans="2:2" ht="17.25" thickBot="1">
      <c r="B583" s="491"/>
    </row>
    <row r="584" spans="2:2" ht="17.25" thickBot="1">
      <c r="B584" s="491"/>
    </row>
    <row r="585" spans="2:2" ht="17.25" thickBot="1">
      <c r="B585" s="491"/>
    </row>
    <row r="586" spans="2:2" ht="17.25" thickBot="1">
      <c r="B586" s="491"/>
    </row>
    <row r="587" spans="2:2" ht="17.25" thickBot="1">
      <c r="B587" s="491"/>
    </row>
    <row r="588" spans="2:2" ht="17.25" thickBot="1">
      <c r="B588" s="491"/>
    </row>
    <row r="589" spans="2:2" ht="17.25" thickBot="1">
      <c r="B589" s="491"/>
    </row>
    <row r="590" spans="2:2" ht="17.25" thickBot="1">
      <c r="B590" s="491"/>
    </row>
    <row r="591" spans="2:2" ht="17.25" thickBot="1">
      <c r="B591" s="491"/>
    </row>
    <row r="592" spans="2:2" ht="17.25" thickBot="1">
      <c r="B592" s="491"/>
    </row>
    <row r="593" spans="2:2" ht="17.25" thickBot="1">
      <c r="B593" s="491"/>
    </row>
    <row r="594" spans="2:2" ht="17.25" thickBot="1">
      <c r="B594" s="491"/>
    </row>
    <row r="595" spans="2:2" ht="17.25" thickBot="1">
      <c r="B595" s="491"/>
    </row>
    <row r="596" spans="2:2" ht="17.25" thickBot="1">
      <c r="B596" s="491"/>
    </row>
    <row r="597" spans="2:2" ht="17.25" thickBot="1">
      <c r="B597" s="491"/>
    </row>
    <row r="598" spans="2:2" ht="17.25" thickBot="1">
      <c r="B598" s="491"/>
    </row>
    <row r="599" spans="2:2" ht="17.25" thickBot="1">
      <c r="B599" s="491"/>
    </row>
    <row r="600" spans="2:2" ht="17.25" thickBot="1">
      <c r="B600" s="491"/>
    </row>
    <row r="601" spans="2:2" ht="17.25" thickBot="1">
      <c r="B601" s="491"/>
    </row>
    <row r="602" spans="2:2" ht="17.25" thickBot="1">
      <c r="B602" s="491"/>
    </row>
    <row r="603" spans="2:2" ht="17.25" thickBot="1">
      <c r="B603" s="491"/>
    </row>
    <row r="604" spans="2:2" ht="17.25" thickBot="1">
      <c r="B604" s="491"/>
    </row>
    <row r="605" spans="2:2" ht="17.25" thickBot="1">
      <c r="B605" s="491"/>
    </row>
    <row r="606" spans="2:2" ht="17.25" thickBot="1">
      <c r="B606" s="491"/>
    </row>
    <row r="607" spans="2:2" ht="17.25" thickBot="1">
      <c r="B607" s="491"/>
    </row>
    <row r="608" spans="2:2" ht="17.25" thickBot="1">
      <c r="B608" s="491"/>
    </row>
    <row r="609" spans="2:2" ht="17.25" thickBot="1">
      <c r="B609" s="491"/>
    </row>
    <row r="610" spans="2:2" ht="17.25" thickBot="1">
      <c r="B610" s="491"/>
    </row>
    <row r="611" spans="2:2" ht="17.25" thickBot="1">
      <c r="B611" s="491"/>
    </row>
    <row r="612" spans="2:2" ht="17.25" thickBot="1">
      <c r="B612" s="491"/>
    </row>
    <row r="613" spans="2:2" ht="17.25" thickBot="1">
      <c r="B613" s="491"/>
    </row>
    <row r="614" spans="2:2" ht="17.25" thickBot="1">
      <c r="B614" s="491"/>
    </row>
    <row r="615" spans="2:2" ht="17.25" thickBot="1">
      <c r="B615" s="491"/>
    </row>
    <row r="616" spans="2:2" ht="17.25" thickBot="1">
      <c r="B616" s="491"/>
    </row>
    <row r="617" spans="2:2" ht="17.25" thickBot="1">
      <c r="B617" s="491"/>
    </row>
    <row r="618" spans="2:2" ht="17.25" thickBot="1">
      <c r="B618" s="491"/>
    </row>
    <row r="619" spans="2:2" ht="17.25" thickBot="1">
      <c r="B619" s="491"/>
    </row>
    <row r="620" spans="2:2" ht="17.25" thickBot="1">
      <c r="B620" s="491"/>
    </row>
    <row r="621" spans="2:2" ht="17.25" thickBot="1">
      <c r="B621" s="491"/>
    </row>
    <row r="622" spans="2:2" ht="17.25" thickBot="1">
      <c r="B622" s="491"/>
    </row>
    <row r="623" spans="2:2" ht="17.25" thickBot="1">
      <c r="B623" s="491"/>
    </row>
    <row r="624" spans="2:2" ht="17.25" thickBot="1">
      <c r="B624" s="491"/>
    </row>
    <row r="625" spans="2:2" ht="17.25" thickBot="1">
      <c r="B625" s="491"/>
    </row>
    <row r="626" spans="2:2" ht="17.25" thickBot="1">
      <c r="B626" s="491"/>
    </row>
    <row r="627" spans="2:2" ht="17.25" thickBot="1">
      <c r="B627" s="491"/>
    </row>
    <row r="628" spans="2:2" ht="17.25" thickBot="1">
      <c r="B628" s="491"/>
    </row>
    <row r="629" spans="2:2" ht="17.25" thickBot="1">
      <c r="B629" s="491"/>
    </row>
    <row r="630" spans="2:2" ht="17.25" thickBot="1">
      <c r="B630" s="491"/>
    </row>
    <row r="631" spans="2:2" ht="17.25" thickBot="1">
      <c r="B631" s="491"/>
    </row>
    <row r="632" spans="2:2" ht="17.25" thickBot="1">
      <c r="B632" s="491"/>
    </row>
    <row r="633" spans="2:2" ht="17.25" thickBot="1">
      <c r="B633" s="491"/>
    </row>
    <row r="634" spans="2:2" ht="17.25" thickBot="1">
      <c r="B634" s="491"/>
    </row>
    <row r="635" spans="2:2" ht="17.25" thickBot="1">
      <c r="B635" s="491"/>
    </row>
    <row r="636" spans="2:2" ht="17.25" thickBot="1">
      <c r="B636" s="491"/>
    </row>
    <row r="637" spans="2:2" ht="17.25" thickBot="1">
      <c r="B637" s="491"/>
    </row>
    <row r="638" spans="2:2" ht="17.25" thickBot="1">
      <c r="B638" s="491"/>
    </row>
    <row r="639" spans="2:2" ht="17.25" thickBot="1">
      <c r="B639" s="491"/>
    </row>
    <row r="640" spans="2:2" ht="17.25" thickBot="1">
      <c r="B640" s="491"/>
    </row>
    <row r="641" spans="2:2" ht="17.25" thickBot="1">
      <c r="B641" s="491"/>
    </row>
    <row r="642" spans="2:2" ht="17.25" thickBot="1">
      <c r="B642" s="491"/>
    </row>
    <row r="643" spans="2:2" ht="17.25" thickBot="1">
      <c r="B643" s="491"/>
    </row>
    <row r="644" spans="2:2" ht="17.25" thickBot="1">
      <c r="B644" s="491"/>
    </row>
    <row r="645" spans="2:2" ht="17.25" thickBot="1">
      <c r="B645" s="491"/>
    </row>
    <row r="646" spans="2:2" ht="17.25" thickBot="1">
      <c r="B646" s="491"/>
    </row>
    <row r="647" spans="2:2" ht="17.25" thickBot="1">
      <c r="B647" s="491"/>
    </row>
    <row r="648" spans="2:2" ht="17.25" thickBot="1">
      <c r="B648" s="491"/>
    </row>
    <row r="649" spans="2:2" ht="17.25" thickBot="1">
      <c r="B649" s="491"/>
    </row>
    <row r="650" spans="2:2" ht="17.25" thickBot="1">
      <c r="B650" s="491"/>
    </row>
    <row r="651" spans="2:2" ht="17.25" thickBot="1">
      <c r="B651" s="491"/>
    </row>
    <row r="652" spans="2:2" ht="17.25" thickBot="1">
      <c r="B652" s="491"/>
    </row>
    <row r="653" spans="2:2" ht="17.25" thickBot="1">
      <c r="B653" s="491"/>
    </row>
    <row r="654" spans="2:2" ht="17.25" thickBot="1">
      <c r="B654" s="491"/>
    </row>
    <row r="655" spans="2:2" ht="17.25" thickBot="1">
      <c r="B655" s="491"/>
    </row>
    <row r="656" spans="2:2" ht="17.25" thickBot="1">
      <c r="B656" s="491"/>
    </row>
    <row r="657" spans="2:2" ht="17.25" thickBot="1">
      <c r="B657" s="491"/>
    </row>
    <row r="658" spans="2:2" ht="17.25" thickBot="1">
      <c r="B658" s="491"/>
    </row>
    <row r="659" spans="2:2" ht="17.25" thickBot="1">
      <c r="B659" s="491"/>
    </row>
    <row r="660" spans="2:2" ht="17.25" thickBot="1">
      <c r="B660" s="491"/>
    </row>
    <row r="661" spans="2:2" ht="17.25" thickBot="1">
      <c r="B661" s="491"/>
    </row>
    <row r="662" spans="2:2" ht="17.25" thickBot="1">
      <c r="B662" s="491"/>
    </row>
    <row r="663" spans="2:2" ht="17.25" thickBot="1">
      <c r="B663" s="491"/>
    </row>
    <row r="664" spans="2:2" ht="17.25" thickBot="1">
      <c r="B664" s="491"/>
    </row>
    <row r="665" spans="2:2" ht="17.25" thickBot="1">
      <c r="B665" s="491"/>
    </row>
    <row r="666" spans="2:2" ht="17.25" thickBot="1">
      <c r="B666" s="491"/>
    </row>
    <row r="667" spans="2:2" ht="17.25" thickBot="1">
      <c r="B667" s="491"/>
    </row>
    <row r="668" spans="2:2" ht="17.25" thickBot="1">
      <c r="B668" s="491"/>
    </row>
    <row r="669" spans="2:2" ht="17.25" thickBot="1">
      <c r="B669" s="491"/>
    </row>
    <row r="670" spans="2:2" ht="17.25" thickBot="1">
      <c r="B670" s="491"/>
    </row>
    <row r="671" spans="2:2" ht="17.25" thickBot="1">
      <c r="B671" s="491"/>
    </row>
    <row r="672" spans="2:2" ht="17.25" thickBot="1">
      <c r="B672" s="491"/>
    </row>
    <row r="673" spans="2:2" ht="17.25" thickBot="1">
      <c r="B673" s="491"/>
    </row>
    <row r="674" spans="2:2" ht="17.25" thickBot="1">
      <c r="B674" s="491"/>
    </row>
    <row r="675" spans="2:2" ht="17.25" thickBot="1">
      <c r="B675" s="491"/>
    </row>
    <row r="676" spans="2:2" ht="17.25" thickBot="1">
      <c r="B676" s="491"/>
    </row>
    <row r="677" spans="2:2" ht="17.25" thickBot="1">
      <c r="B677" s="491"/>
    </row>
    <row r="678" spans="2:2" ht="17.25" thickBot="1">
      <c r="B678" s="491"/>
    </row>
    <row r="679" spans="2:2" ht="17.25" thickBot="1">
      <c r="B679" s="491"/>
    </row>
    <row r="680" spans="2:2" ht="17.25" thickBot="1">
      <c r="B680" s="491"/>
    </row>
    <row r="681" spans="2:2" ht="17.25" thickBot="1">
      <c r="B681" s="491"/>
    </row>
    <row r="682" spans="2:2" ht="17.25" thickBot="1">
      <c r="B682" s="491"/>
    </row>
    <row r="683" spans="2:2" ht="17.25" thickBot="1">
      <c r="B683" s="491"/>
    </row>
    <row r="684" spans="2:2" ht="17.25" thickBot="1">
      <c r="B684" s="491"/>
    </row>
    <row r="685" spans="2:2" ht="17.25" thickBot="1">
      <c r="B685" s="491"/>
    </row>
    <row r="686" spans="2:2" ht="17.25" thickBot="1">
      <c r="B686" s="491"/>
    </row>
    <row r="687" spans="2:2" ht="17.25" thickBot="1">
      <c r="B687" s="491"/>
    </row>
    <row r="688" spans="2:2" ht="17.25" thickBot="1">
      <c r="B688" s="491"/>
    </row>
    <row r="689" spans="2:2" ht="17.25" thickBot="1">
      <c r="B689" s="491"/>
    </row>
    <row r="690" spans="2:2" ht="17.25" thickBot="1">
      <c r="B690" s="491"/>
    </row>
    <row r="691" spans="2:2" ht="17.25" thickBot="1">
      <c r="B691" s="491"/>
    </row>
    <row r="692" spans="2:2" ht="17.25" thickBot="1">
      <c r="B692" s="491"/>
    </row>
    <row r="693" spans="2:2" ht="17.25" thickBot="1">
      <c r="B693" s="491"/>
    </row>
    <row r="694" spans="2:2" ht="17.25" thickBot="1">
      <c r="B694" s="491"/>
    </row>
    <row r="695" spans="2:2" ht="17.25" thickBot="1">
      <c r="B695" s="491"/>
    </row>
    <row r="696" spans="2:2" ht="17.25" thickBot="1">
      <c r="B696" s="491"/>
    </row>
    <row r="697" spans="2:2" ht="17.25" thickBot="1">
      <c r="B697" s="491"/>
    </row>
    <row r="698" spans="2:2" ht="17.25" thickBot="1">
      <c r="B698" s="491"/>
    </row>
    <row r="699" spans="2:2" ht="17.25" thickBot="1">
      <c r="B699" s="491"/>
    </row>
    <row r="700" spans="2:2" ht="17.25" thickBot="1">
      <c r="B700" s="491"/>
    </row>
    <row r="701" spans="2:2" ht="17.25" thickBot="1">
      <c r="B701" s="491"/>
    </row>
    <row r="702" spans="2:2" ht="17.25" thickBot="1">
      <c r="B702" s="491"/>
    </row>
    <row r="703" spans="2:2" ht="17.25" thickBot="1">
      <c r="B703" s="491"/>
    </row>
    <row r="704" spans="2:2" ht="17.25" thickBot="1">
      <c r="B704" s="491"/>
    </row>
    <row r="705" spans="2:2" ht="17.25" thickBot="1">
      <c r="B705" s="491"/>
    </row>
    <row r="706" spans="2:2" ht="17.25" thickBot="1">
      <c r="B706" s="491"/>
    </row>
    <row r="707" spans="2:2" ht="17.25" thickBot="1">
      <c r="B707" s="491"/>
    </row>
    <row r="708" spans="2:2" ht="17.25" thickBot="1">
      <c r="B708" s="491"/>
    </row>
    <row r="709" spans="2:2" ht="17.25" thickBot="1">
      <c r="B709" s="491"/>
    </row>
    <row r="710" spans="2:2" ht="17.25" thickBot="1">
      <c r="B710" s="491"/>
    </row>
    <row r="711" spans="2:2" ht="17.25" thickBot="1">
      <c r="B711" s="491"/>
    </row>
    <row r="712" spans="2:2" ht="17.25" thickBot="1">
      <c r="B712" s="491"/>
    </row>
    <row r="713" spans="2:2" ht="17.25" thickBot="1">
      <c r="B713" s="491"/>
    </row>
    <row r="714" spans="2:2" ht="17.25" thickBot="1">
      <c r="B714" s="491"/>
    </row>
    <row r="715" spans="2:2" ht="17.25" thickBot="1">
      <c r="B715" s="491"/>
    </row>
    <row r="716" spans="2:2" ht="17.25" thickBot="1">
      <c r="B716" s="491"/>
    </row>
    <row r="717" spans="2:2" ht="17.25" thickBot="1">
      <c r="B717" s="491"/>
    </row>
    <row r="718" spans="2:2" ht="17.25" thickBot="1">
      <c r="B718" s="491"/>
    </row>
    <row r="719" spans="2:2" ht="17.25" thickBot="1">
      <c r="B719" s="491"/>
    </row>
    <row r="720" spans="2:2" ht="17.25" thickBot="1">
      <c r="B720" s="491"/>
    </row>
    <row r="721" spans="2:2" ht="17.25" thickBot="1">
      <c r="B721" s="491"/>
    </row>
    <row r="722" spans="2:2" ht="17.25" thickBot="1">
      <c r="B722" s="491"/>
    </row>
    <row r="723" spans="2:2" ht="17.25" thickBot="1">
      <c r="B723" s="491"/>
    </row>
    <row r="724" spans="2:2" ht="17.25" thickBot="1">
      <c r="B724" s="491"/>
    </row>
    <row r="725" spans="2:2" ht="17.25" thickBot="1">
      <c r="B725" s="491"/>
    </row>
    <row r="726" spans="2:2" ht="17.25" thickBot="1">
      <c r="B726" s="491"/>
    </row>
    <row r="727" spans="2:2" ht="17.25" thickBot="1">
      <c r="B727" s="491"/>
    </row>
    <row r="728" spans="2:2" ht="17.25" thickBot="1">
      <c r="B728" s="491"/>
    </row>
    <row r="729" spans="2:2" ht="17.25" thickBot="1">
      <c r="B729" s="491"/>
    </row>
    <row r="730" spans="2:2" ht="17.25" thickBot="1">
      <c r="B730" s="491"/>
    </row>
    <row r="731" spans="2:2" ht="17.25" thickBot="1">
      <c r="B731" s="491"/>
    </row>
    <row r="732" spans="2:2" ht="17.25" thickBot="1">
      <c r="B732" s="491"/>
    </row>
    <row r="733" spans="2:2" ht="17.25" thickBot="1">
      <c r="B733" s="491"/>
    </row>
    <row r="734" spans="2:2" ht="17.25" thickBot="1">
      <c r="B734" s="491"/>
    </row>
    <row r="735" spans="2:2" ht="17.25" thickBot="1">
      <c r="B735" s="491"/>
    </row>
    <row r="736" spans="2:2" ht="17.25" thickBot="1">
      <c r="B736" s="491"/>
    </row>
    <row r="737" spans="2:2" ht="17.25" thickBot="1">
      <c r="B737" s="491"/>
    </row>
    <row r="738" spans="2:2" ht="17.25" thickBot="1">
      <c r="B738" s="491"/>
    </row>
    <row r="739" spans="2:2" ht="17.25" thickBot="1">
      <c r="B739" s="491"/>
    </row>
    <row r="740" spans="2:2" ht="17.25" thickBot="1">
      <c r="B740" s="491"/>
    </row>
    <row r="741" spans="2:2" ht="17.25" thickBot="1">
      <c r="B741" s="491"/>
    </row>
    <row r="742" spans="2:2" ht="17.25" thickBot="1">
      <c r="B742" s="491"/>
    </row>
    <row r="743" spans="2:2" ht="17.25" thickBot="1">
      <c r="B743" s="491"/>
    </row>
    <row r="744" spans="2:2" ht="17.25" thickBot="1">
      <c r="B744" s="491"/>
    </row>
    <row r="745" spans="2:2" ht="17.25" thickBot="1">
      <c r="B745" s="491"/>
    </row>
    <row r="746" spans="2:2" ht="17.25" thickBot="1">
      <c r="B746" s="491"/>
    </row>
    <row r="747" spans="2:2" ht="17.25" thickBot="1">
      <c r="B747" s="491"/>
    </row>
    <row r="748" spans="2:2" ht="17.25" thickBot="1">
      <c r="B748" s="491"/>
    </row>
    <row r="749" spans="2:2" ht="17.25" thickBot="1">
      <c r="B749" s="491"/>
    </row>
    <row r="750" spans="2:2" ht="17.25" thickBot="1">
      <c r="B750" s="491"/>
    </row>
    <row r="751" spans="2:2" ht="17.25" thickBot="1">
      <c r="B751" s="491"/>
    </row>
    <row r="752" spans="2:2" ht="17.25" thickBot="1">
      <c r="B752" s="491"/>
    </row>
    <row r="753" spans="2:2" ht="17.25" thickBot="1">
      <c r="B753" s="491"/>
    </row>
    <row r="754" spans="2:2" ht="17.25" thickBot="1">
      <c r="B754" s="491"/>
    </row>
    <row r="755" spans="2:2" ht="17.25" thickBot="1">
      <c r="B755" s="491"/>
    </row>
    <row r="756" spans="2:2" ht="17.25" thickBot="1">
      <c r="B756" s="491"/>
    </row>
    <row r="757" spans="2:2" ht="17.25" thickBot="1">
      <c r="B757" s="491"/>
    </row>
    <row r="758" spans="2:2" ht="17.25" thickBot="1">
      <c r="B758" s="491"/>
    </row>
    <row r="759" spans="2:2" ht="17.25" thickBot="1">
      <c r="B759" s="491"/>
    </row>
    <row r="760" spans="2:2" ht="17.25" thickBot="1">
      <c r="B760" s="491"/>
    </row>
    <row r="761" spans="2:2" ht="17.25" thickBot="1">
      <c r="B761" s="491"/>
    </row>
    <row r="762" spans="2:2" ht="17.25" thickBot="1">
      <c r="B762" s="491"/>
    </row>
    <row r="763" spans="2:2" ht="17.25" thickBot="1">
      <c r="B763" s="491"/>
    </row>
    <row r="764" spans="2:2" ht="17.25" thickBot="1">
      <c r="B764" s="491"/>
    </row>
    <row r="765" spans="2:2" ht="17.25" thickBot="1">
      <c r="B765" s="491"/>
    </row>
    <row r="766" spans="2:2" ht="17.25" thickBot="1">
      <c r="B766" s="491"/>
    </row>
    <row r="767" spans="2:2" ht="17.25" thickBot="1">
      <c r="B767" s="491"/>
    </row>
    <row r="768" spans="2:2" ht="17.25" thickBot="1">
      <c r="B768" s="491"/>
    </row>
    <row r="769" spans="2:2" ht="17.25" thickBot="1">
      <c r="B769" s="491"/>
    </row>
    <row r="770" spans="2:2" ht="17.25" thickBot="1">
      <c r="B770" s="491"/>
    </row>
    <row r="771" spans="2:2" ht="17.25" thickBot="1">
      <c r="B771" s="491"/>
    </row>
    <row r="772" spans="2:2" ht="17.25" thickBot="1">
      <c r="B772" s="491"/>
    </row>
    <row r="773" spans="2:2" ht="17.25" thickBot="1">
      <c r="B773" s="491"/>
    </row>
    <row r="774" spans="2:2" ht="17.25" thickBot="1">
      <c r="B774" s="491"/>
    </row>
    <row r="775" spans="2:2" ht="17.25" thickBot="1">
      <c r="B775" s="491"/>
    </row>
    <row r="776" spans="2:2" ht="17.25" thickBot="1">
      <c r="B776" s="491"/>
    </row>
    <row r="777" spans="2:2" ht="17.25" thickBot="1">
      <c r="B777" s="491"/>
    </row>
    <row r="778" spans="2:2" ht="17.25" thickBot="1">
      <c r="B778" s="491"/>
    </row>
    <row r="779" spans="2:2" ht="17.25" thickBot="1">
      <c r="B779" s="491"/>
    </row>
    <row r="780" spans="2:2" ht="17.25" thickBot="1">
      <c r="B780" s="491"/>
    </row>
    <row r="781" spans="2:2" ht="17.25" thickBot="1">
      <c r="B781" s="491"/>
    </row>
    <row r="782" spans="2:2" ht="17.25" thickBot="1">
      <c r="B782" s="491"/>
    </row>
    <row r="783" spans="2:2" ht="17.25" thickBot="1">
      <c r="B783" s="491"/>
    </row>
    <row r="784" spans="2:2" ht="17.25" thickBot="1">
      <c r="B784" s="491"/>
    </row>
    <row r="785" spans="2:2" ht="17.25" thickBot="1">
      <c r="B785" s="491"/>
    </row>
    <row r="786" spans="2:2" ht="17.25" thickBot="1">
      <c r="B786" s="491"/>
    </row>
    <row r="787" spans="2:2" ht="17.25" thickBot="1">
      <c r="B787" s="491"/>
    </row>
    <row r="788" spans="2:2" ht="17.25" thickBot="1">
      <c r="B788" s="491"/>
    </row>
    <row r="789" spans="2:2" ht="17.25" thickBot="1">
      <c r="B789" s="491"/>
    </row>
    <row r="790" spans="2:2" ht="17.25" thickBot="1">
      <c r="B790" s="491"/>
    </row>
    <row r="791" spans="2:2" ht="17.25" thickBot="1">
      <c r="B791" s="491"/>
    </row>
    <row r="792" spans="2:2" ht="17.25" thickBot="1">
      <c r="B792" s="491"/>
    </row>
    <row r="793" spans="2:2" ht="17.25" thickBot="1">
      <c r="B793" s="491"/>
    </row>
    <row r="794" spans="2:2" ht="17.25" thickBot="1">
      <c r="B794" s="491"/>
    </row>
    <row r="795" spans="2:2" ht="17.25" thickBot="1">
      <c r="B795" s="491"/>
    </row>
    <row r="796" spans="2:2" ht="17.25" thickBot="1">
      <c r="B796" s="491"/>
    </row>
    <row r="797" spans="2:2" ht="17.25" thickBot="1">
      <c r="B797" s="491"/>
    </row>
    <row r="798" spans="2:2" ht="17.25" thickBot="1">
      <c r="B798" s="491"/>
    </row>
    <row r="799" spans="2:2" ht="17.25" thickBot="1">
      <c r="B799" s="491"/>
    </row>
    <row r="800" spans="2:2" ht="17.25" thickBot="1">
      <c r="B800" s="491"/>
    </row>
    <row r="801" spans="2:2" ht="17.25" thickBot="1">
      <c r="B801" s="491"/>
    </row>
    <row r="802" spans="2:2" ht="17.25" thickBot="1">
      <c r="B802" s="491"/>
    </row>
    <row r="803" spans="2:2" ht="17.25" thickBot="1">
      <c r="B803" s="491"/>
    </row>
    <row r="804" spans="2:2" ht="17.25" thickBot="1">
      <c r="B804" s="491"/>
    </row>
    <row r="805" spans="2:2" ht="17.25" thickBot="1">
      <c r="B805" s="491"/>
    </row>
    <row r="806" spans="2:2" ht="17.25" thickBot="1">
      <c r="B806" s="491"/>
    </row>
    <row r="807" spans="2:2" ht="17.25" thickBot="1">
      <c r="B807" s="491"/>
    </row>
    <row r="808" spans="2:2" ht="17.25" thickBot="1">
      <c r="B808" s="491"/>
    </row>
    <row r="809" spans="2:2" ht="17.25" thickBot="1">
      <c r="B809" s="491"/>
    </row>
    <row r="810" spans="2:2" ht="17.25" thickBot="1">
      <c r="B810" s="491"/>
    </row>
    <row r="811" spans="2:2" ht="17.25" thickBot="1">
      <c r="B811" s="491"/>
    </row>
    <row r="812" spans="2:2" ht="17.25" thickBot="1">
      <c r="B812" s="491"/>
    </row>
    <row r="813" spans="2:2" ht="17.25" thickBot="1">
      <c r="B813" s="491"/>
    </row>
    <row r="814" spans="2:2" ht="17.25" thickBot="1">
      <c r="B814" s="491"/>
    </row>
    <row r="815" spans="2:2" ht="17.25" thickBot="1">
      <c r="B815" s="491"/>
    </row>
    <row r="816" spans="2:2" ht="17.25" thickBot="1">
      <c r="B816" s="491"/>
    </row>
    <row r="817" spans="2:2" ht="17.25" thickBot="1">
      <c r="B817" s="491"/>
    </row>
    <row r="818" spans="2:2" ht="17.25" thickBot="1">
      <c r="B818" s="491"/>
    </row>
    <row r="819" spans="2:2" ht="17.25" thickBot="1">
      <c r="B819" s="491"/>
    </row>
    <row r="820" spans="2:2" ht="17.25" thickBot="1">
      <c r="B820" s="491"/>
    </row>
    <row r="821" spans="2:2" ht="17.25" thickBot="1">
      <c r="B821" s="491"/>
    </row>
    <row r="822" spans="2:2" ht="17.25" thickBot="1">
      <c r="B822" s="491"/>
    </row>
    <row r="823" spans="2:2" ht="17.25" thickBot="1">
      <c r="B823" s="491"/>
    </row>
    <row r="824" spans="2:2" ht="17.25" thickBot="1">
      <c r="B824" s="491"/>
    </row>
    <row r="825" spans="2:2" ht="17.25" thickBot="1">
      <c r="B825" s="491"/>
    </row>
    <row r="826" spans="2:2" ht="17.25" thickBot="1">
      <c r="B826" s="491"/>
    </row>
    <row r="827" spans="2:2" ht="17.25" thickBot="1">
      <c r="B827" s="491"/>
    </row>
    <row r="828" spans="2:2" ht="17.25" thickBot="1">
      <c r="B828" s="491"/>
    </row>
    <row r="829" spans="2:2" ht="17.25" thickBot="1">
      <c r="B829" s="491"/>
    </row>
    <row r="830" spans="2:2" ht="17.25" thickBot="1">
      <c r="B830" s="491"/>
    </row>
    <row r="831" spans="2:2" ht="17.25" thickBot="1">
      <c r="B831" s="491"/>
    </row>
    <row r="832" spans="2:2" ht="17.25" thickBot="1">
      <c r="B832" s="491"/>
    </row>
    <row r="833" spans="2:2" ht="17.25" thickBot="1">
      <c r="B833" s="491"/>
    </row>
    <row r="834" spans="2:2" ht="17.25" thickBot="1">
      <c r="B834" s="491"/>
    </row>
    <row r="835" spans="2:2" ht="17.25" thickBot="1">
      <c r="B835" s="491"/>
    </row>
    <row r="836" spans="2:2" ht="17.25" thickBot="1">
      <c r="B836" s="491"/>
    </row>
    <row r="837" spans="2:2" ht="17.25" thickBot="1">
      <c r="B837" s="491"/>
    </row>
    <row r="838" spans="2:2" ht="17.25" thickBot="1">
      <c r="B838" s="491"/>
    </row>
    <row r="839" spans="2:2" ht="17.25" thickBot="1">
      <c r="B839" s="491"/>
    </row>
    <row r="840" spans="2:2" ht="17.25" thickBot="1">
      <c r="B840" s="491"/>
    </row>
    <row r="841" spans="2:2" ht="17.25" thickBot="1">
      <c r="B841" s="491"/>
    </row>
    <row r="842" spans="2:2" ht="17.25" thickBot="1">
      <c r="B842" s="491"/>
    </row>
    <row r="843" spans="2:2" ht="17.25" thickBot="1">
      <c r="B843" s="491"/>
    </row>
    <row r="844" spans="2:2" ht="17.25" thickBot="1">
      <c r="B844" s="491"/>
    </row>
    <row r="845" spans="2:2" ht="17.25" thickBot="1">
      <c r="B845" s="491"/>
    </row>
    <row r="846" spans="2:2" ht="17.25" thickBot="1">
      <c r="B846" s="491"/>
    </row>
    <row r="847" spans="2:2" ht="17.25" thickBot="1">
      <c r="B847" s="491"/>
    </row>
    <row r="848" spans="2:2" ht="17.25" thickBot="1">
      <c r="B848" s="491"/>
    </row>
    <row r="849" spans="2:2" ht="17.25" thickBot="1">
      <c r="B849" s="491"/>
    </row>
    <row r="850" spans="2:2" ht="17.25" thickBot="1">
      <c r="B850" s="491"/>
    </row>
    <row r="851" spans="2:2" ht="17.25" thickBot="1">
      <c r="B851" s="491"/>
    </row>
    <row r="852" spans="2:2" ht="17.25" thickBot="1">
      <c r="B852" s="491"/>
    </row>
    <row r="853" spans="2:2" ht="17.25" thickBot="1">
      <c r="B853" s="491"/>
    </row>
    <row r="854" spans="2:2" ht="17.25" thickBot="1">
      <c r="B854" s="491"/>
    </row>
    <row r="855" spans="2:2" ht="17.25" thickBot="1">
      <c r="B855" s="491"/>
    </row>
    <row r="856" spans="2:2" ht="17.25" thickBot="1">
      <c r="B856" s="491"/>
    </row>
    <row r="857" spans="2:2" ht="17.25" thickBot="1">
      <c r="B857" s="491"/>
    </row>
    <row r="858" spans="2:2" ht="17.25" thickBot="1">
      <c r="B858" s="491"/>
    </row>
    <row r="859" spans="2:2" ht="17.25" thickBot="1">
      <c r="B859" s="491"/>
    </row>
    <row r="860" spans="2:2" ht="17.25" thickBot="1">
      <c r="B860" s="491"/>
    </row>
    <row r="861" spans="2:2" ht="17.25" thickBot="1">
      <c r="B861" s="491"/>
    </row>
    <row r="862" spans="2:2" ht="17.25" thickBot="1">
      <c r="B862" s="491"/>
    </row>
    <row r="863" spans="2:2" ht="17.25" thickBot="1">
      <c r="B863" s="491"/>
    </row>
    <row r="864" spans="2:2" ht="17.25" thickBot="1">
      <c r="B864" s="491"/>
    </row>
    <row r="865" spans="2:2" ht="17.25" thickBot="1">
      <c r="B865" s="491"/>
    </row>
    <row r="866" spans="2:2" ht="17.25" thickBot="1">
      <c r="B866" s="491"/>
    </row>
    <row r="867" spans="2:2" ht="17.25" thickBot="1">
      <c r="B867" s="491"/>
    </row>
    <row r="868" spans="2:2" ht="17.25" thickBot="1">
      <c r="B868" s="491"/>
    </row>
    <row r="869" spans="2:2" ht="17.25" thickBot="1">
      <c r="B869" s="491"/>
    </row>
    <row r="870" spans="2:2" ht="17.25" thickBot="1">
      <c r="B870" s="491"/>
    </row>
    <row r="871" spans="2:2" ht="17.25" thickBot="1">
      <c r="B871" s="491"/>
    </row>
    <row r="872" spans="2:2" ht="17.25" thickBot="1">
      <c r="B872" s="491"/>
    </row>
    <row r="873" spans="2:2" ht="17.25" thickBot="1">
      <c r="B873" s="491"/>
    </row>
    <row r="874" spans="2:2" ht="17.25" thickBot="1">
      <c r="B874" s="491"/>
    </row>
    <row r="875" spans="2:2" ht="17.25" thickBot="1">
      <c r="B875" s="491"/>
    </row>
    <row r="876" spans="2:2" ht="17.25" thickBot="1">
      <c r="B876" s="491"/>
    </row>
    <row r="877" spans="2:2" ht="17.25" thickBot="1">
      <c r="B877" s="491"/>
    </row>
    <row r="878" spans="2:2" ht="17.25" thickBot="1">
      <c r="B878" s="491"/>
    </row>
    <row r="879" spans="2:2" ht="17.25" thickBot="1">
      <c r="B879" s="491"/>
    </row>
    <row r="880" spans="2:2" ht="17.25" thickBot="1">
      <c r="B880" s="491"/>
    </row>
    <row r="881" spans="2:2" ht="17.25" thickBot="1">
      <c r="B881" s="491"/>
    </row>
    <row r="882" spans="2:2" ht="17.25" thickBot="1">
      <c r="B882" s="491"/>
    </row>
    <row r="883" spans="2:2" ht="17.25" thickBot="1">
      <c r="B883" s="491"/>
    </row>
    <row r="884" spans="2:2" ht="17.25" thickBot="1">
      <c r="B884" s="491"/>
    </row>
    <row r="885" spans="2:2" ht="17.25" thickBot="1">
      <c r="B885" s="491"/>
    </row>
    <row r="886" spans="2:2" ht="17.25" thickBot="1">
      <c r="B886" s="491"/>
    </row>
    <row r="887" spans="2:2" ht="17.25" thickBot="1">
      <c r="B887" s="491"/>
    </row>
    <row r="888" spans="2:2" ht="17.25" thickBot="1">
      <c r="B888" s="491"/>
    </row>
    <row r="889" spans="2:2" ht="17.25" thickBot="1">
      <c r="B889" s="491"/>
    </row>
    <row r="890" spans="2:2" ht="17.25" thickBot="1">
      <c r="B890" s="491"/>
    </row>
    <row r="891" spans="2:2" ht="17.25" thickBot="1">
      <c r="B891" s="491"/>
    </row>
    <row r="892" spans="2:2" ht="17.25" thickBot="1">
      <c r="B892" s="491"/>
    </row>
    <row r="893" spans="2:2" ht="17.25" thickBot="1">
      <c r="B893" s="491"/>
    </row>
    <row r="894" spans="2:2" ht="17.25" thickBot="1">
      <c r="B894" s="491"/>
    </row>
    <row r="895" spans="2:2" ht="17.25" thickBot="1">
      <c r="B895" s="491"/>
    </row>
    <row r="896" spans="2:2" ht="17.25" thickBot="1">
      <c r="B896" s="491"/>
    </row>
    <row r="897" spans="2:2" ht="17.25" thickBot="1">
      <c r="B897" s="491"/>
    </row>
    <row r="898" spans="2:2" ht="17.25" thickBot="1">
      <c r="B898" s="491"/>
    </row>
    <row r="899" spans="2:2" ht="17.25" thickBot="1">
      <c r="B899" s="491"/>
    </row>
    <row r="900" spans="2:2" ht="17.25" thickBot="1">
      <c r="B900" s="491"/>
    </row>
    <row r="901" spans="2:2" ht="17.25" thickBot="1">
      <c r="B901" s="491"/>
    </row>
    <row r="902" spans="2:2" ht="17.25" thickBot="1">
      <c r="B902" s="491"/>
    </row>
    <row r="903" spans="2:2" ht="17.25" thickBot="1">
      <c r="B903" s="491"/>
    </row>
    <row r="904" spans="2:2" ht="17.25" thickBot="1">
      <c r="B904" s="491"/>
    </row>
    <row r="905" spans="2:2" ht="17.25" thickBot="1">
      <c r="B905" s="491"/>
    </row>
    <row r="906" spans="2:2" ht="17.25" thickBot="1">
      <c r="B906" s="491"/>
    </row>
    <row r="907" spans="2:2" ht="17.25" thickBot="1">
      <c r="B907" s="491"/>
    </row>
    <row r="908" spans="2:2" ht="17.25" thickBot="1">
      <c r="B908" s="491"/>
    </row>
    <row r="909" spans="2:2" ht="17.25" thickBot="1">
      <c r="B909" s="491"/>
    </row>
    <row r="910" spans="2:2" ht="17.25" thickBot="1">
      <c r="B910" s="491"/>
    </row>
    <row r="911" spans="2:2" ht="17.25" thickBot="1">
      <c r="B911" s="491"/>
    </row>
    <row r="912" spans="2:2" ht="17.25" thickBot="1">
      <c r="B912" s="491"/>
    </row>
    <row r="913" spans="2:2" ht="17.25" thickBot="1">
      <c r="B913" s="491"/>
    </row>
    <row r="914" spans="2:2" ht="17.25" thickBot="1">
      <c r="B914" s="491"/>
    </row>
    <row r="915" spans="2:2" ht="17.25" thickBot="1">
      <c r="B915" s="491"/>
    </row>
    <row r="916" spans="2:2" ht="17.25" thickBot="1">
      <c r="B916" s="491"/>
    </row>
    <row r="917" spans="2:2" ht="17.25" thickBot="1">
      <c r="B917" s="491"/>
    </row>
    <row r="918" spans="2:2" ht="17.25" thickBot="1">
      <c r="B918" s="491"/>
    </row>
    <row r="919" spans="2:2" ht="17.25" thickBot="1">
      <c r="B919" s="491"/>
    </row>
    <row r="920" spans="2:2" ht="17.25" thickBot="1">
      <c r="B920" s="491"/>
    </row>
    <row r="921" spans="2:2" ht="17.25" thickBot="1">
      <c r="B921" s="491"/>
    </row>
    <row r="922" spans="2:2" ht="17.25" thickBot="1">
      <c r="B922" s="491"/>
    </row>
    <row r="923" spans="2:2" ht="17.25" thickBot="1">
      <c r="B923" s="491"/>
    </row>
    <row r="924" spans="2:2" ht="17.25" thickBot="1">
      <c r="B924" s="491"/>
    </row>
    <row r="925" spans="2:2" ht="17.25" thickBot="1">
      <c r="B925" s="491"/>
    </row>
    <row r="926" spans="2:2" ht="17.25" thickBot="1">
      <c r="B926" s="491"/>
    </row>
    <row r="927" spans="2:2" ht="17.25" thickBot="1">
      <c r="B927" s="491"/>
    </row>
    <row r="928" spans="2:2" ht="17.25" thickBot="1">
      <c r="B928" s="491"/>
    </row>
    <row r="929" spans="2:2" ht="17.25" thickBot="1">
      <c r="B929" s="491"/>
    </row>
    <row r="930" spans="2:2" ht="17.25" thickBot="1">
      <c r="B930" s="491"/>
    </row>
    <row r="931" spans="2:2" ht="17.25" thickBot="1">
      <c r="B931" s="491"/>
    </row>
    <row r="932" spans="2:2" ht="17.25" thickBot="1">
      <c r="B932" s="491"/>
    </row>
    <row r="933" spans="2:2" ht="17.25" thickBot="1">
      <c r="B933" s="491"/>
    </row>
    <row r="934" spans="2:2" ht="17.25" thickBot="1">
      <c r="B934" s="491"/>
    </row>
    <row r="935" spans="2:2" ht="17.25" thickBot="1">
      <c r="B935" s="491"/>
    </row>
    <row r="936" spans="2:2" ht="17.25" thickBot="1">
      <c r="B936" s="491"/>
    </row>
    <row r="937" spans="2:2" ht="17.25" thickBot="1">
      <c r="B937" s="491"/>
    </row>
    <row r="938" spans="2:2" ht="17.25" thickBot="1">
      <c r="B938" s="491"/>
    </row>
    <row r="939" spans="2:2" ht="17.25" thickBot="1">
      <c r="B939" s="491"/>
    </row>
    <row r="940" spans="2:2" ht="17.25" thickBot="1">
      <c r="B940" s="491"/>
    </row>
    <row r="941" spans="2:2" ht="17.25" thickBot="1">
      <c r="B941" s="491"/>
    </row>
    <row r="942" spans="2:2" ht="17.25" thickBot="1">
      <c r="B942" s="491"/>
    </row>
    <row r="943" spans="2:2" ht="17.25" thickBot="1">
      <c r="B943" s="491"/>
    </row>
    <row r="944" spans="2:2" ht="17.25" thickBot="1">
      <c r="B944" s="491"/>
    </row>
    <row r="945" spans="2:2" ht="17.25" thickBot="1">
      <c r="B945" s="491"/>
    </row>
    <row r="946" spans="2:2" ht="17.25" thickBot="1">
      <c r="B946" s="491"/>
    </row>
    <row r="947" spans="2:2" ht="17.25" thickBot="1">
      <c r="B947" s="491"/>
    </row>
    <row r="948" spans="2:2" ht="17.25" thickBot="1">
      <c r="B948" s="491"/>
    </row>
    <row r="949" spans="2:2" ht="17.25" thickBot="1">
      <c r="B949" s="491"/>
    </row>
    <row r="950" spans="2:2" ht="17.25" thickBot="1">
      <c r="B950" s="491"/>
    </row>
    <row r="951" spans="2:2" ht="17.25" thickBot="1">
      <c r="B951" s="491"/>
    </row>
    <row r="952" spans="2:2" ht="17.25" thickBot="1">
      <c r="B952" s="491"/>
    </row>
    <row r="953" spans="2:2" ht="17.25" thickBot="1">
      <c r="B953" s="491"/>
    </row>
    <row r="954" spans="2:2" ht="17.25" thickBot="1">
      <c r="B954" s="491"/>
    </row>
    <row r="955" spans="2:2" ht="17.25" thickBot="1">
      <c r="B955" s="491"/>
    </row>
    <row r="956" spans="2:2" ht="17.25" thickBot="1">
      <c r="B956" s="491"/>
    </row>
    <row r="957" spans="2:2" ht="17.25" thickBot="1">
      <c r="B957" s="491"/>
    </row>
    <row r="958" spans="2:2" ht="17.25" thickBot="1">
      <c r="B958" s="491"/>
    </row>
    <row r="959" spans="2:2" ht="17.25" thickBot="1">
      <c r="B959" s="491"/>
    </row>
    <row r="960" spans="2:2" ht="17.25" thickBot="1">
      <c r="B960" s="491"/>
    </row>
    <row r="961" spans="2:2" ht="17.25" thickBot="1">
      <c r="B961" s="491"/>
    </row>
    <row r="962" spans="2:2" ht="17.25" thickBot="1">
      <c r="B962" s="491"/>
    </row>
    <row r="963" spans="2:2" ht="17.25" thickBot="1">
      <c r="B963" s="491"/>
    </row>
    <row r="964" spans="2:2" ht="17.25" thickBot="1">
      <c r="B964" s="491"/>
    </row>
    <row r="965" spans="2:2" ht="17.25" thickBot="1">
      <c r="B965" s="491"/>
    </row>
    <row r="966" spans="2:2" ht="17.25" thickBot="1">
      <c r="B966" s="491"/>
    </row>
    <row r="967" spans="2:2" ht="17.25" thickBot="1">
      <c r="B967" s="491"/>
    </row>
    <row r="968" spans="2:2" ht="17.25" thickBot="1">
      <c r="B968" s="491"/>
    </row>
    <row r="969" spans="2:2" ht="17.25" thickBot="1">
      <c r="B969" s="491"/>
    </row>
    <row r="970" spans="2:2" ht="17.25" thickBot="1">
      <c r="B970" s="491"/>
    </row>
    <row r="971" spans="2:2" ht="17.25" thickBot="1">
      <c r="B971" s="491"/>
    </row>
    <row r="972" spans="2:2" ht="17.25" thickBot="1">
      <c r="B972" s="491"/>
    </row>
    <row r="973" spans="2:2" ht="17.25" thickBot="1">
      <c r="B973" s="491"/>
    </row>
    <row r="974" spans="2:2" ht="17.25" thickBot="1">
      <c r="B974" s="491"/>
    </row>
    <row r="975" spans="2:2" ht="17.25" thickBot="1">
      <c r="B975" s="491"/>
    </row>
    <row r="976" spans="2:2" ht="17.25" thickBot="1">
      <c r="B976" s="491"/>
    </row>
    <row r="977" spans="2:2" ht="17.25" thickBot="1">
      <c r="B977" s="491"/>
    </row>
    <row r="978" spans="2:2" ht="17.25" thickBot="1">
      <c r="B978" s="491"/>
    </row>
    <row r="979" spans="2:2" ht="17.25" thickBot="1">
      <c r="B979" s="491"/>
    </row>
    <row r="980" spans="2:2" ht="17.25" thickBot="1">
      <c r="B980" s="491"/>
    </row>
    <row r="981" spans="2:2" ht="17.25" thickBot="1">
      <c r="B981" s="491"/>
    </row>
    <row r="982" spans="2:2" ht="17.25" thickBot="1">
      <c r="B982" s="491"/>
    </row>
    <row r="983" spans="2:2" ht="17.25" thickBot="1">
      <c r="B983" s="491"/>
    </row>
    <row r="984" spans="2:2" ht="17.25" thickBot="1">
      <c r="B984" s="491"/>
    </row>
    <row r="985" spans="2:2" ht="17.25" thickBot="1">
      <c r="B985" s="491"/>
    </row>
    <row r="986" spans="2:2" ht="17.25" thickBot="1">
      <c r="B986" s="491"/>
    </row>
    <row r="987" spans="2:2" ht="17.25" thickBot="1">
      <c r="B987" s="491"/>
    </row>
    <row r="988" spans="2:2" ht="17.25" thickBot="1">
      <c r="B988" s="491"/>
    </row>
    <row r="989" spans="2:2" ht="17.25" thickBot="1">
      <c r="B989" s="491"/>
    </row>
    <row r="990" spans="2:2" ht="17.25" thickBot="1">
      <c r="B990" s="491"/>
    </row>
    <row r="991" spans="2:2" ht="17.25" thickBot="1">
      <c r="B991" s="491"/>
    </row>
    <row r="992" spans="2:2" ht="17.25" thickBot="1">
      <c r="B992" s="491"/>
    </row>
    <row r="993" spans="2:2" ht="17.25" thickBot="1">
      <c r="B993" s="491"/>
    </row>
    <row r="994" spans="2:2" ht="17.25" thickBot="1">
      <c r="B994" s="491"/>
    </row>
    <row r="995" spans="2:2" ht="17.25" thickBot="1">
      <c r="B995" s="491"/>
    </row>
    <row r="996" spans="2:2" ht="17.25" thickBot="1">
      <c r="B996" s="491"/>
    </row>
    <row r="997" spans="2:2" ht="17.25" thickBot="1">
      <c r="B997" s="491"/>
    </row>
    <row r="998" spans="2:2" ht="17.25" thickBot="1">
      <c r="B998" s="491"/>
    </row>
    <row r="999" spans="2:2" ht="17.25" thickBot="1">
      <c r="B999" s="491"/>
    </row>
    <row r="1000" spans="2:2" ht="17.25" thickBot="1">
      <c r="B1000" s="491"/>
    </row>
    <row r="1001" spans="2:2" ht="17.25" thickBot="1">
      <c r="B1001" s="491"/>
    </row>
    <row r="1002" spans="2:2" ht="17.25" thickBot="1">
      <c r="B1002" s="491"/>
    </row>
    <row r="1003" spans="2:2" ht="17.25" thickBot="1">
      <c r="B1003" s="491"/>
    </row>
    <row r="1004" spans="2:2" ht="17.25" thickBot="1">
      <c r="B1004" s="491"/>
    </row>
    <row r="1005" spans="2:2" ht="17.25" thickBot="1">
      <c r="B1005" s="491"/>
    </row>
    <row r="1006" spans="2:2" ht="17.25" thickBot="1">
      <c r="B1006" s="491"/>
    </row>
    <row r="1007" spans="2:2" ht="17.25" thickBot="1">
      <c r="B1007" s="491"/>
    </row>
    <row r="1008" spans="2:2" ht="17.25" thickBot="1">
      <c r="B1008" s="491"/>
    </row>
    <row r="1009" spans="2:2" ht="17.25" thickBot="1">
      <c r="B1009" s="491"/>
    </row>
    <row r="1010" spans="2:2" ht="17.25" thickBot="1">
      <c r="B1010" s="491"/>
    </row>
    <row r="1011" spans="2:2" ht="17.25" thickBot="1">
      <c r="B1011" s="491"/>
    </row>
    <row r="1012" spans="2:2" ht="17.25" thickBot="1">
      <c r="B1012" s="491"/>
    </row>
    <row r="1013" spans="2:2" ht="17.25" thickBot="1">
      <c r="B1013" s="491"/>
    </row>
    <row r="1014" spans="2:2" ht="17.25" thickBot="1">
      <c r="B1014" s="491"/>
    </row>
    <row r="1015" spans="2:2" ht="17.25" thickBot="1">
      <c r="B1015" s="491"/>
    </row>
    <row r="1016" spans="2:2" ht="17.25" thickBot="1">
      <c r="B1016" s="491"/>
    </row>
    <row r="1017" spans="2:2" ht="17.25" thickBot="1">
      <c r="B1017" s="491"/>
    </row>
    <row r="1018" spans="2:2" ht="17.25" thickBot="1">
      <c r="B1018" s="491"/>
    </row>
    <row r="1019" spans="2:2" ht="17.25" thickBot="1">
      <c r="B1019" s="491"/>
    </row>
    <row r="1020" spans="2:2" ht="17.25" thickBot="1">
      <c r="B1020" s="491"/>
    </row>
    <row r="1021" spans="2:2" ht="17.25" thickBot="1">
      <c r="B1021" s="491"/>
    </row>
    <row r="1022" spans="2:2" ht="17.25" thickBot="1">
      <c r="B1022" s="491"/>
    </row>
    <row r="1023" spans="2:2" ht="17.25" thickBot="1">
      <c r="B1023" s="491"/>
    </row>
    <row r="1024" spans="2:2" ht="17.25" thickBot="1">
      <c r="B1024" s="491"/>
    </row>
    <row r="1025" spans="2:2" ht="17.25" thickBot="1">
      <c r="B1025" s="491"/>
    </row>
    <row r="1026" spans="2:2" ht="17.25" thickBot="1">
      <c r="B1026" s="491"/>
    </row>
    <row r="1027" spans="2:2" ht="17.25" thickBot="1">
      <c r="B1027" s="491"/>
    </row>
  </sheetData>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s="22" customFormat="1" ht="15.75" customHeight="1">
      <c r="B1" s="23" t="s">
        <v>133</v>
      </c>
      <c r="C1" s="23"/>
      <c r="D1" s="23" t="s">
        <v>134</v>
      </c>
      <c r="J1" s="24"/>
      <c r="Q1" s="24"/>
      <c r="R1" s="24"/>
      <c r="S1" s="24"/>
      <c r="T1" s="24"/>
      <c r="U1" s="24"/>
      <c r="V1" s="24"/>
      <c r="W1" s="24"/>
      <c r="X1" s="24"/>
      <c r="Y1" s="24"/>
      <c r="Z1" s="24"/>
      <c r="AA1" s="24"/>
    </row>
    <row r="2" spans="1:42" s="26" customFormat="1" ht="13.5">
      <c r="B2" s="27" t="str">
        <f>'U3'!B12</f>
        <v>bitte auswählen</v>
      </c>
      <c r="C2" s="27"/>
      <c r="D2" s="31" t="str">
        <f>VLOOKUP($B$2,$B$2:$AA$24,2)</f>
        <v>bitte auswählen</v>
      </c>
      <c r="E2" s="31" t="str">
        <f>VLOOKUP($B$2,$B$2:$AA$24,3)</f>
        <v>B 05 Kohlenbergbau</v>
      </c>
      <c r="F2" s="31" t="str">
        <f>VLOOKUP($B$2,$B$2:$AA$24,4)</f>
        <v>B 06 Gewinnung von Erdöl und Erdgas</v>
      </c>
      <c r="G2" s="31" t="str">
        <f>VLOOKUP($B$2,$B$2:$AA$24,5)</f>
        <v>B 07 Erzbergbau</v>
      </c>
      <c r="H2" s="31" t="str">
        <f>VLOOKUP($B$2,$B$2:$AA$24,6)</f>
        <v>B 08 Gewinnung von Steinen und Erden, sonstiger Bergbau</v>
      </c>
      <c r="I2" s="31" t="str">
        <f>VLOOKUP($B$2,$B$2:$AA$24,7)</f>
        <v>B 09 Erbringung von Dienstleistungen für den Bergbau und für die Gewinnung von Steinen und Erden</v>
      </c>
      <c r="J2" s="31">
        <f>VLOOKUP($B$2,$B$2:$AA$24,8)</f>
        <v>0</v>
      </c>
      <c r="K2" s="31">
        <f>VLOOKUP($B$2,$B$2:$AA$24,9)</f>
        <v>0</v>
      </c>
      <c r="L2" s="31">
        <f>VLOOKUP($B$2,$B$2:$AA$24,10)</f>
        <v>0</v>
      </c>
      <c r="M2" s="31">
        <f>VLOOKUP($B$2,$B$2:$AA$24,11)</f>
        <v>0</v>
      </c>
      <c r="N2" s="31">
        <f>VLOOKUP($B$2,$B$2:$AA$24,12)</f>
        <v>0</v>
      </c>
      <c r="O2" s="31">
        <f>VLOOKUP($B$2,$B$2:$AA$24,13)</f>
        <v>0</v>
      </c>
      <c r="P2" s="31">
        <f>VLOOKUP($B$2,$B$2:$AA$24,14)</f>
        <v>0</v>
      </c>
      <c r="Q2" s="31">
        <f>VLOOKUP($B$2,$B$2:$AA$24,15)</f>
        <v>0</v>
      </c>
      <c r="R2" s="31">
        <f>VLOOKUP($B$2,$B$2:$AA$24,16)</f>
        <v>0</v>
      </c>
      <c r="S2" s="31">
        <f>VLOOKUP($B$2,$B$2:$AA$24,17)</f>
        <v>0</v>
      </c>
      <c r="T2" s="31">
        <f>VLOOKUP($B$2,$B$2:$AA$24,18)</f>
        <v>0</v>
      </c>
      <c r="U2" s="31">
        <f>VLOOKUP($B$2,$B$2:$AA$24,19)</f>
        <v>0</v>
      </c>
      <c r="V2" s="31">
        <f>VLOOKUP($B$2,$B$2:$AA$24,20)</f>
        <v>0</v>
      </c>
      <c r="W2" s="31">
        <f>VLOOKUP($B$2,$B$2:$AA$24,21)</f>
        <v>0</v>
      </c>
      <c r="X2" s="31">
        <f>VLOOKUP($B$2,$B$2:$AA$24,22)</f>
        <v>0</v>
      </c>
      <c r="Y2" s="31">
        <f>VLOOKUP($B$2,$B$2:$AA$24,23)</f>
        <v>0</v>
      </c>
      <c r="Z2" s="31">
        <f>VLOOKUP($B$2,$B$2:$AA$24,24)</f>
        <v>0</v>
      </c>
      <c r="AA2" s="31">
        <f>VLOOKUP($B$2,$B$2:$AA$24,25)</f>
        <v>0</v>
      </c>
    </row>
    <row r="3" spans="1:42" s="26" customFormat="1" ht="13.5">
      <c r="B3" s="27" t="s">
        <v>244</v>
      </c>
      <c r="C3" s="27"/>
      <c r="D3" s="27"/>
      <c r="E3" s="27"/>
      <c r="F3" s="27"/>
      <c r="G3" s="27"/>
      <c r="H3" s="27"/>
      <c r="I3" s="27"/>
      <c r="J3" s="27"/>
      <c r="K3" s="27"/>
      <c r="L3" s="27"/>
      <c r="M3" s="27"/>
      <c r="N3" s="27"/>
      <c r="O3" s="27"/>
      <c r="P3" s="27"/>
      <c r="Q3" s="27"/>
      <c r="R3" s="27"/>
      <c r="S3" s="27"/>
      <c r="T3" s="27"/>
      <c r="U3" s="27"/>
      <c r="V3" s="27"/>
      <c r="W3" s="27"/>
      <c r="X3" s="27"/>
      <c r="Y3" s="27"/>
      <c r="Z3" s="27"/>
      <c r="AA3" s="27"/>
    </row>
    <row r="4" spans="1:42" s="22" customFormat="1" ht="15.75" customHeight="1">
      <c r="A4" s="24"/>
      <c r="B4" s="25" t="s">
        <v>135</v>
      </c>
      <c r="C4" s="25" t="s">
        <v>244</v>
      </c>
      <c r="D4" s="25" t="s">
        <v>136</v>
      </c>
      <c r="E4" s="25" t="s">
        <v>137</v>
      </c>
      <c r="F4" s="25" t="s">
        <v>138</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row>
    <row r="5" spans="1:42" s="22" customFormat="1" ht="15.75" customHeight="1">
      <c r="A5" s="24"/>
      <c r="B5" s="25" t="s">
        <v>139</v>
      </c>
      <c r="C5" s="25" t="s">
        <v>244</v>
      </c>
      <c r="D5" s="25" t="s">
        <v>140</v>
      </c>
      <c r="E5" s="25" t="s">
        <v>141</v>
      </c>
      <c r="F5" s="25" t="s">
        <v>142</v>
      </c>
      <c r="G5" s="25" t="s">
        <v>143</v>
      </c>
      <c r="H5" s="25" t="s">
        <v>144</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row>
    <row r="6" spans="1:42" s="22" customFormat="1" ht="15.75" customHeight="1">
      <c r="A6" s="24"/>
      <c r="B6" s="25" t="s">
        <v>145</v>
      </c>
      <c r="C6" s="25" t="s">
        <v>244</v>
      </c>
      <c r="D6" s="25" t="s">
        <v>146</v>
      </c>
      <c r="E6" s="25" t="s">
        <v>147</v>
      </c>
      <c r="F6" s="25" t="s">
        <v>148</v>
      </c>
      <c r="G6" s="25" t="s">
        <v>149</v>
      </c>
      <c r="H6" s="25" t="s">
        <v>150</v>
      </c>
      <c r="I6" s="25" t="s">
        <v>151</v>
      </c>
      <c r="J6" s="25" t="s">
        <v>152</v>
      </c>
      <c r="K6" s="25" t="s">
        <v>153</v>
      </c>
      <c r="L6" s="25" t="s">
        <v>154</v>
      </c>
      <c r="M6" s="25" t="s">
        <v>155</v>
      </c>
      <c r="N6" s="25" t="s">
        <v>156</v>
      </c>
      <c r="O6" s="25" t="s">
        <v>157</v>
      </c>
      <c r="P6" s="25" t="s">
        <v>158</v>
      </c>
      <c r="Q6" s="25" t="s">
        <v>159</v>
      </c>
      <c r="R6" s="25" t="s">
        <v>160</v>
      </c>
      <c r="S6" s="25" t="s">
        <v>161</v>
      </c>
      <c r="T6" s="25" t="s">
        <v>162</v>
      </c>
      <c r="U6" s="25" t="s">
        <v>163</v>
      </c>
      <c r="V6" s="25" t="s">
        <v>164</v>
      </c>
      <c r="W6" s="25" t="s">
        <v>165</v>
      </c>
      <c r="X6" s="25" t="s">
        <v>166</v>
      </c>
      <c r="Y6" s="25" t="s">
        <v>167</v>
      </c>
      <c r="Z6" s="25" t="s">
        <v>168</v>
      </c>
      <c r="AA6" s="25" t="s">
        <v>169</v>
      </c>
      <c r="AB6" s="25"/>
      <c r="AC6" s="25"/>
      <c r="AD6" s="25"/>
      <c r="AE6" s="25"/>
      <c r="AF6" s="25"/>
      <c r="AG6" s="25"/>
      <c r="AH6" s="25"/>
      <c r="AI6" s="25"/>
      <c r="AJ6" s="25"/>
      <c r="AK6" s="25"/>
      <c r="AL6" s="25"/>
      <c r="AM6" s="25"/>
      <c r="AN6" s="25"/>
      <c r="AO6" s="25"/>
      <c r="AP6" s="25"/>
    </row>
    <row r="7" spans="1:42" s="22" customFormat="1" ht="15.75" customHeight="1">
      <c r="A7" s="24"/>
      <c r="B7" s="25" t="s">
        <v>170</v>
      </c>
      <c r="C7" s="25" t="s">
        <v>244</v>
      </c>
      <c r="D7" s="25" t="s">
        <v>171</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row>
    <row r="8" spans="1:42" s="22" customFormat="1" ht="15.75" customHeight="1">
      <c r="A8" s="24"/>
      <c r="B8" s="25" t="s">
        <v>172</v>
      </c>
      <c r="C8" s="25" t="s">
        <v>244</v>
      </c>
      <c r="D8" s="25" t="s">
        <v>173</v>
      </c>
      <c r="E8" s="25" t="s">
        <v>174</v>
      </c>
      <c r="F8" s="25" t="s">
        <v>175</v>
      </c>
      <c r="G8" s="25" t="s">
        <v>176</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row>
    <row r="9" spans="1:42" s="22" customFormat="1" ht="15.75" customHeight="1">
      <c r="A9" s="24"/>
      <c r="B9" s="25" t="s">
        <v>177</v>
      </c>
      <c r="C9" s="25" t="s">
        <v>244</v>
      </c>
      <c r="D9" s="25" t="s">
        <v>178</v>
      </c>
      <c r="E9" s="25" t="s">
        <v>179</v>
      </c>
      <c r="F9" s="25" t="s">
        <v>180</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row>
    <row r="10" spans="1:42" s="22" customFormat="1" ht="15.75" customHeight="1">
      <c r="A10" s="24"/>
      <c r="B10" s="25" t="s">
        <v>181</v>
      </c>
      <c r="C10" s="25" t="s">
        <v>244</v>
      </c>
      <c r="D10" s="25" t="s">
        <v>182</v>
      </c>
      <c r="E10" s="25" t="s">
        <v>183</v>
      </c>
      <c r="F10" s="25" t="s">
        <v>184</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row>
    <row r="11" spans="1:42" s="22" customFormat="1" ht="15.75" customHeight="1">
      <c r="A11" s="24"/>
      <c r="B11" s="25" t="s">
        <v>185</v>
      </c>
      <c r="C11" s="25" t="s">
        <v>244</v>
      </c>
      <c r="D11" s="25" t="s">
        <v>186</v>
      </c>
      <c r="E11" s="25" t="s">
        <v>187</v>
      </c>
      <c r="F11" s="25" t="s">
        <v>188</v>
      </c>
      <c r="G11" s="25" t="s">
        <v>189</v>
      </c>
      <c r="H11" s="25" t="s">
        <v>190</v>
      </c>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row>
    <row r="12" spans="1:42" s="22" customFormat="1" ht="15.75" customHeight="1">
      <c r="A12" s="24"/>
      <c r="B12" s="25" t="s">
        <v>191</v>
      </c>
      <c r="C12" s="25" t="s">
        <v>244</v>
      </c>
      <c r="D12" s="25" t="s">
        <v>192</v>
      </c>
      <c r="E12" s="25" t="s">
        <v>193</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row>
    <row r="13" spans="1:42" s="22" customFormat="1" ht="15.75" customHeight="1">
      <c r="A13" s="24"/>
      <c r="B13" s="25" t="s">
        <v>194</v>
      </c>
      <c r="C13" s="25" t="s">
        <v>244</v>
      </c>
      <c r="D13" s="25" t="s">
        <v>195</v>
      </c>
      <c r="E13" s="25" t="s">
        <v>196</v>
      </c>
      <c r="F13" s="25" t="s">
        <v>197</v>
      </c>
      <c r="G13" s="25" t="s">
        <v>198</v>
      </c>
      <c r="H13" s="25" t="s">
        <v>199</v>
      </c>
      <c r="I13" s="25" t="s">
        <v>200</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row>
    <row r="14" spans="1:42" s="22" customFormat="1" ht="15.75" customHeight="1">
      <c r="A14" s="24"/>
      <c r="B14" s="25" t="s">
        <v>201</v>
      </c>
      <c r="C14" s="25" t="s">
        <v>244</v>
      </c>
      <c r="D14" s="25" t="s">
        <v>202</v>
      </c>
      <c r="E14" s="25" t="s">
        <v>203</v>
      </c>
      <c r="F14" s="25" t="s">
        <v>204</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row>
    <row r="15" spans="1:42" s="22" customFormat="1" ht="15.75" customHeight="1">
      <c r="A15" s="24"/>
      <c r="B15" s="25" t="s">
        <v>205</v>
      </c>
      <c r="C15" s="25" t="s">
        <v>244</v>
      </c>
      <c r="D15" s="25" t="s">
        <v>206</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row>
    <row r="16" spans="1:42" s="22" customFormat="1" ht="15.75" customHeight="1">
      <c r="A16" s="24"/>
      <c r="B16" s="25" t="s">
        <v>207</v>
      </c>
      <c r="C16" s="25" t="s">
        <v>244</v>
      </c>
      <c r="D16" s="25" t="s">
        <v>208</v>
      </c>
      <c r="E16" s="25" t="s">
        <v>209</v>
      </c>
      <c r="F16" s="25" t="s">
        <v>210</v>
      </c>
      <c r="G16" s="25" t="s">
        <v>211</v>
      </c>
      <c r="H16" s="25" t="s">
        <v>212</v>
      </c>
      <c r="I16" s="25" t="s">
        <v>213</v>
      </c>
      <c r="J16" s="25" t="s">
        <v>214</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row>
    <row r="17" spans="1:42" s="22" customFormat="1" ht="15.75" customHeight="1">
      <c r="A17" s="24"/>
      <c r="B17" s="25" t="s">
        <v>215</v>
      </c>
      <c r="C17" s="25" t="s">
        <v>244</v>
      </c>
      <c r="D17" s="25" t="s">
        <v>216</v>
      </c>
      <c r="E17" s="25" t="s">
        <v>217</v>
      </c>
      <c r="F17" s="25" t="s">
        <v>218</v>
      </c>
      <c r="G17" s="25" t="s">
        <v>219</v>
      </c>
      <c r="H17" s="25" t="s">
        <v>220</v>
      </c>
      <c r="I17" s="25" t="s">
        <v>221</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s="22" customFormat="1" ht="15.75" customHeight="1">
      <c r="A18" s="24"/>
      <c r="B18" s="25" t="s">
        <v>222</v>
      </c>
      <c r="C18" s="25" t="s">
        <v>244</v>
      </c>
      <c r="D18" s="25" t="s">
        <v>223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s="22" customFormat="1" ht="15.75" customHeight="1">
      <c r="A19" s="24"/>
      <c r="B19" s="25" t="s">
        <v>224</v>
      </c>
      <c r="C19" s="25" t="s">
        <v>244</v>
      </c>
      <c r="D19" s="25" t="s">
        <v>225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s="22" customFormat="1" ht="15.75" customHeight="1">
      <c r="A20" s="24"/>
      <c r="B20" s="25" t="s">
        <v>226</v>
      </c>
      <c r="C20" s="25" t="s">
        <v>244</v>
      </c>
      <c r="D20" s="25" t="s">
        <v>227</v>
      </c>
      <c r="E20" s="25" t="s">
        <v>228</v>
      </c>
      <c r="F20" s="25" t="s">
        <v>229</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row>
    <row r="21" spans="1:42" s="22" customFormat="1" ht="15.75" customHeight="1">
      <c r="A21" s="24"/>
      <c r="B21" s="25" t="s">
        <v>230</v>
      </c>
      <c r="C21" s="25" t="s">
        <v>244</v>
      </c>
      <c r="D21" s="25" t="s">
        <v>231</v>
      </c>
      <c r="E21" s="25" t="s">
        <v>232</v>
      </c>
      <c r="F21" s="25" t="s">
        <v>233</v>
      </c>
      <c r="G21" s="25" t="s">
        <v>234</v>
      </c>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row>
    <row r="22" spans="1:42" s="22" customFormat="1" ht="15.75" customHeight="1">
      <c r="A22" s="24"/>
      <c r="B22" s="25" t="s">
        <v>235</v>
      </c>
      <c r="C22" s="25" t="s">
        <v>244</v>
      </c>
      <c r="D22" s="25" t="s">
        <v>236</v>
      </c>
      <c r="E22" s="25" t="s">
        <v>237</v>
      </c>
      <c r="F22" s="25" t="s">
        <v>238</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row>
    <row r="23" spans="1:42" s="22" customFormat="1" ht="15.75" customHeight="1">
      <c r="A23" s="24"/>
      <c r="B23" s="25" t="s">
        <v>239</v>
      </c>
      <c r="C23" s="25" t="s">
        <v>244</v>
      </c>
      <c r="D23" s="25" t="s">
        <v>240</v>
      </c>
      <c r="E23" s="25" t="s">
        <v>241</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row>
    <row r="24" spans="1:42" s="22" customFormat="1" ht="15.75" customHeight="1">
      <c r="A24" s="24"/>
      <c r="B24" s="25" t="s">
        <v>242</v>
      </c>
      <c r="C24" s="25" t="s">
        <v>244</v>
      </c>
      <c r="D24" s="25" t="s">
        <v>243</v>
      </c>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42" s="22" customFormat="1" ht="15.7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row>
    <row r="26" spans="1:42">
      <c r="B26" s="27" t="str">
        <f>'Unternehmenspartner 1 '!B13:C13</f>
        <v>bitte auswählen</v>
      </c>
      <c r="C26" s="25"/>
      <c r="D26" s="32" t="str">
        <f>VLOOKUP($B$26,$B$26:$AA$115,2)</f>
        <v>bitte auswählen</v>
      </c>
      <c r="E26" s="32" t="str">
        <f>VLOOKUP($B$26,$B$26:$AA$115,3)</f>
        <v>B 09.1 Erbringung von Dienstleistungen für die Gewinnung von Erdöl und Erdgas</v>
      </c>
      <c r="F26" s="32" t="str">
        <f>VLOOKUP($B$26,$B$26:$AA$115,4)</f>
        <v>B 09.9 Erbringung von Dienstleistungen für den sonstigen Bergbau und die Gewinnung von Steinen und Erden</v>
      </c>
      <c r="G26" s="32"/>
      <c r="H26" s="32"/>
      <c r="I26" s="32"/>
      <c r="J26" s="32"/>
      <c r="K26" s="32"/>
      <c r="L26" s="32"/>
      <c r="M26" s="32"/>
      <c r="N26" s="32"/>
      <c r="O26" s="32"/>
      <c r="P26" s="32"/>
      <c r="Q26" s="32"/>
      <c r="R26" s="25"/>
      <c r="S26" s="25"/>
      <c r="T26" s="25"/>
      <c r="U26" s="25"/>
      <c r="V26" s="25"/>
      <c r="W26" s="25"/>
      <c r="X26" s="25"/>
      <c r="Y26" s="25"/>
      <c r="Z26" s="25"/>
      <c r="AA26" s="25" t="str">
        <f>VLOOKUP($B$26,$B$26:$AA$115,2)</f>
        <v>bitte auswählen</v>
      </c>
      <c r="AB26" s="25"/>
      <c r="AC26" s="25"/>
      <c r="AD26" s="25"/>
      <c r="AE26" s="25"/>
      <c r="AF26" s="25"/>
      <c r="AG26" s="25"/>
      <c r="AH26" s="25"/>
      <c r="AI26" s="25"/>
      <c r="AJ26" s="25"/>
      <c r="AK26" s="25"/>
      <c r="AL26" s="25"/>
      <c r="AM26" s="25"/>
      <c r="AN26" s="25"/>
      <c r="AO26" s="25"/>
      <c r="AP26" s="25"/>
    </row>
    <row r="27" spans="1:42" ht="17.25" thickBot="1">
      <c r="B27" s="27" t="s">
        <v>244</v>
      </c>
    </row>
    <row r="28" spans="1:42" ht="91.5" thickBot="1">
      <c r="B28" s="28" t="s">
        <v>136</v>
      </c>
      <c r="C28" s="25" t="s">
        <v>244</v>
      </c>
      <c r="D28" s="30" t="s">
        <v>509</v>
      </c>
      <c r="E28" s="30" t="s">
        <v>245</v>
      </c>
      <c r="F28" s="30" t="s">
        <v>246</v>
      </c>
      <c r="G28" s="30" t="s">
        <v>247</v>
      </c>
      <c r="H28" s="30" t="s">
        <v>248</v>
      </c>
      <c r="I28" s="30" t="s">
        <v>249</v>
      </c>
      <c r="J28" s="30" t="s">
        <v>250</v>
      </c>
      <c r="K28" s="30"/>
      <c r="L28" s="30"/>
    </row>
    <row r="29" spans="1:42" ht="40.5" thickBot="1">
      <c r="B29" s="28" t="s">
        <v>137</v>
      </c>
      <c r="C29" s="25" t="s">
        <v>244</v>
      </c>
      <c r="D29" s="30" t="s">
        <v>251</v>
      </c>
      <c r="E29" s="30" t="s">
        <v>252</v>
      </c>
      <c r="F29" s="30" t="s">
        <v>253</v>
      </c>
      <c r="G29" s="30" t="s">
        <v>254</v>
      </c>
      <c r="H29" s="30"/>
      <c r="I29" s="30"/>
      <c r="J29" s="30"/>
      <c r="K29" s="30"/>
      <c r="L29" s="30"/>
    </row>
    <row r="30" spans="1:42" ht="17.25" thickBot="1">
      <c r="B30" s="28" t="s">
        <v>138</v>
      </c>
      <c r="C30" s="25" t="s">
        <v>244</v>
      </c>
      <c r="D30" s="30" t="s">
        <v>255</v>
      </c>
      <c r="E30" s="30" t="s">
        <v>256</v>
      </c>
      <c r="F30" s="30"/>
      <c r="G30" s="30"/>
      <c r="H30" s="30"/>
      <c r="I30" s="30"/>
      <c r="J30" s="30"/>
      <c r="K30" s="30"/>
      <c r="L30" s="30"/>
    </row>
    <row r="31" spans="1:42" ht="17.25" thickBot="1">
      <c r="B31" s="28" t="s">
        <v>140</v>
      </c>
      <c r="C31" s="25" t="s">
        <v>244</v>
      </c>
      <c r="D31" s="30" t="s">
        <v>257</v>
      </c>
      <c r="E31" s="30" t="s">
        <v>258</v>
      </c>
      <c r="F31" s="30"/>
      <c r="G31" s="30"/>
      <c r="H31" s="30"/>
      <c r="I31" s="30"/>
      <c r="J31" s="30"/>
      <c r="K31" s="30"/>
      <c r="L31" s="30"/>
    </row>
    <row r="32" spans="1:42" ht="17.25" thickBot="1">
      <c r="B32" s="28" t="s">
        <v>141</v>
      </c>
      <c r="C32" s="25" t="s">
        <v>244</v>
      </c>
      <c r="D32" s="30" t="s">
        <v>259</v>
      </c>
      <c r="E32" s="30" t="s">
        <v>260</v>
      </c>
      <c r="F32" s="30"/>
      <c r="G32" s="30"/>
      <c r="H32" s="30"/>
      <c r="I32" s="30"/>
      <c r="J32" s="30"/>
      <c r="K32" s="30"/>
      <c r="L32" s="30"/>
    </row>
    <row r="33" spans="2:12" ht="17.25" thickBot="1">
      <c r="B33" s="28" t="s">
        <v>142</v>
      </c>
      <c r="C33" s="25" t="s">
        <v>244</v>
      </c>
      <c r="D33" s="30" t="s">
        <v>261</v>
      </c>
      <c r="E33" s="30" t="s">
        <v>262</v>
      </c>
      <c r="F33" s="30"/>
      <c r="G33" s="30"/>
      <c r="H33" s="30"/>
      <c r="I33" s="30"/>
      <c r="J33" s="30"/>
      <c r="K33" s="30"/>
      <c r="L33" s="30"/>
    </row>
    <row r="34" spans="2:12" ht="17.25" thickBot="1">
      <c r="B34" s="28" t="s">
        <v>143</v>
      </c>
      <c r="C34" s="25" t="s">
        <v>244</v>
      </c>
      <c r="D34" s="30" t="s">
        <v>263</v>
      </c>
      <c r="E34" s="30" t="s">
        <v>264</v>
      </c>
      <c r="F34" s="30"/>
      <c r="G34" s="30"/>
      <c r="H34" s="30"/>
      <c r="I34" s="30"/>
      <c r="J34" s="30"/>
      <c r="K34" s="30"/>
      <c r="L34" s="30"/>
    </row>
    <row r="35" spans="2:12" ht="27.75" thickBot="1">
      <c r="B35" s="28" t="s">
        <v>144</v>
      </c>
      <c r="C35" s="25" t="s">
        <v>244</v>
      </c>
      <c r="D35" s="30" t="s">
        <v>265</v>
      </c>
      <c r="E35" s="30" t="s">
        <v>266</v>
      </c>
      <c r="F35" s="30"/>
      <c r="G35" s="30"/>
      <c r="H35" s="30"/>
      <c r="I35" s="30"/>
      <c r="J35" s="30"/>
      <c r="K35" s="30"/>
      <c r="L35" s="30"/>
    </row>
    <row r="36" spans="2:12" ht="104.25" thickBot="1">
      <c r="B36" s="28" t="s">
        <v>146</v>
      </c>
      <c r="C36" s="25" t="s">
        <v>244</v>
      </c>
      <c r="D36" s="30" t="s">
        <v>267</v>
      </c>
      <c r="E36" s="30" t="s">
        <v>268</v>
      </c>
      <c r="F36" s="30" t="s">
        <v>269</v>
      </c>
      <c r="G36" s="30" t="s">
        <v>270</v>
      </c>
      <c r="H36" s="30" t="s">
        <v>271</v>
      </c>
      <c r="I36" s="30" t="s">
        <v>272</v>
      </c>
      <c r="J36" s="30" t="s">
        <v>273</v>
      </c>
      <c r="K36" s="30" t="s">
        <v>274</v>
      </c>
      <c r="L36" s="30" t="s">
        <v>275</v>
      </c>
    </row>
    <row r="37" spans="2:12" ht="17.25" thickBot="1">
      <c r="B37" s="28" t="s">
        <v>147</v>
      </c>
      <c r="C37" s="25" t="s">
        <v>244</v>
      </c>
      <c r="D37" s="30" t="s">
        <v>276</v>
      </c>
      <c r="E37" s="30"/>
      <c r="F37" s="30"/>
      <c r="G37" s="30"/>
      <c r="H37" s="30"/>
      <c r="I37" s="30"/>
      <c r="J37" s="30"/>
      <c r="K37" s="30"/>
      <c r="L37" s="30"/>
    </row>
    <row r="38" spans="2:12" ht="17.25" thickBot="1">
      <c r="B38" s="28" t="s">
        <v>148</v>
      </c>
      <c r="C38" s="25" t="s">
        <v>244</v>
      </c>
      <c r="D38" s="30" t="s">
        <v>277</v>
      </c>
      <c r="E38" s="30"/>
      <c r="F38" s="30"/>
      <c r="G38" s="30"/>
      <c r="H38" s="30"/>
      <c r="I38" s="30"/>
      <c r="J38" s="30"/>
      <c r="K38" s="30"/>
      <c r="L38" s="30"/>
    </row>
    <row r="39" spans="2:12" ht="27.75" thickBot="1">
      <c r="B39" s="28" t="s">
        <v>149</v>
      </c>
      <c r="C39" s="25" t="s">
        <v>244</v>
      </c>
      <c r="D39" s="30" t="s">
        <v>510</v>
      </c>
      <c r="E39" s="30" t="s">
        <v>278</v>
      </c>
      <c r="F39" s="30" t="s">
        <v>511</v>
      </c>
      <c r="G39" s="30" t="s">
        <v>279</v>
      </c>
      <c r="H39" s="30"/>
      <c r="I39" s="30"/>
      <c r="J39" s="30"/>
      <c r="K39" s="30"/>
      <c r="L39" s="30"/>
    </row>
    <row r="40" spans="2:12" ht="17.25" thickBot="1">
      <c r="B40" s="28" t="s">
        <v>150</v>
      </c>
      <c r="C40" s="25" t="s">
        <v>244</v>
      </c>
      <c r="D40" s="30" t="s">
        <v>280</v>
      </c>
      <c r="E40" s="30" t="s">
        <v>281</v>
      </c>
      <c r="F40" s="30" t="s">
        <v>282</v>
      </c>
      <c r="G40" s="30"/>
      <c r="H40" s="30"/>
      <c r="I40" s="30"/>
      <c r="J40" s="30"/>
      <c r="K40" s="30"/>
      <c r="L40" s="30"/>
    </row>
    <row r="41" spans="2:12" ht="27.75" thickBot="1">
      <c r="B41" s="28" t="s">
        <v>151</v>
      </c>
      <c r="C41" s="25" t="s">
        <v>244</v>
      </c>
      <c r="D41" s="30" t="s">
        <v>283</v>
      </c>
      <c r="E41" s="30" t="s">
        <v>284</v>
      </c>
      <c r="F41" s="30"/>
      <c r="G41" s="30"/>
      <c r="H41" s="30"/>
      <c r="I41" s="30"/>
      <c r="J41" s="30"/>
      <c r="K41" s="30"/>
      <c r="L41" s="30"/>
    </row>
    <row r="42" spans="2:12" ht="27.75" thickBot="1">
      <c r="B42" s="28" t="s">
        <v>152</v>
      </c>
      <c r="C42" s="25" t="s">
        <v>244</v>
      </c>
      <c r="D42" s="30" t="s">
        <v>285</v>
      </c>
      <c r="E42" s="30" t="s">
        <v>286</v>
      </c>
      <c r="F42" s="30"/>
      <c r="G42" s="30"/>
      <c r="H42" s="30"/>
      <c r="I42" s="30"/>
      <c r="J42" s="30"/>
      <c r="K42" s="30"/>
      <c r="L42" s="30"/>
    </row>
    <row r="43" spans="2:12" ht="17.25" thickBot="1">
      <c r="B43" s="28" t="s">
        <v>153</v>
      </c>
      <c r="C43" s="25" t="s">
        <v>244</v>
      </c>
      <c r="D43" s="30" t="s">
        <v>287</v>
      </c>
      <c r="E43" s="30" t="s">
        <v>288</v>
      </c>
      <c r="F43" s="30"/>
      <c r="G43" s="30"/>
      <c r="H43" s="30"/>
      <c r="I43" s="30"/>
      <c r="J43" s="30"/>
      <c r="K43" s="30"/>
      <c r="L43" s="30"/>
    </row>
    <row r="44" spans="2:12" ht="27.75" thickBot="1">
      <c r="B44" s="28" t="s">
        <v>154</v>
      </c>
      <c r="C44" s="25" t="s">
        <v>244</v>
      </c>
      <c r="D44" s="30" t="s">
        <v>289</v>
      </c>
      <c r="E44" s="30" t="s">
        <v>290</v>
      </c>
      <c r="F44" s="30"/>
      <c r="G44" s="30"/>
      <c r="H44" s="30"/>
      <c r="I44" s="30"/>
      <c r="J44" s="30"/>
      <c r="K44" s="30"/>
      <c r="L44" s="30"/>
    </row>
    <row r="45" spans="2:12" ht="17.25" thickBot="1">
      <c r="B45" s="28" t="s">
        <v>155</v>
      </c>
      <c r="C45" s="25" t="s">
        <v>244</v>
      </c>
      <c r="D45" s="30" t="s">
        <v>291</v>
      </c>
      <c r="E45" s="30" t="s">
        <v>292</v>
      </c>
      <c r="F45" s="30"/>
      <c r="G45" s="30"/>
      <c r="H45" s="30"/>
      <c r="I45" s="30"/>
      <c r="J45" s="30"/>
      <c r="K45" s="30"/>
      <c r="L45" s="30"/>
    </row>
    <row r="46" spans="2:12" ht="53.25" thickBot="1">
      <c r="B46" s="28" t="s">
        <v>156</v>
      </c>
      <c r="C46" s="25" t="s">
        <v>244</v>
      </c>
      <c r="D46" s="30" t="s">
        <v>293</v>
      </c>
      <c r="E46" s="30" t="s">
        <v>294</v>
      </c>
      <c r="F46" s="30" t="s">
        <v>295</v>
      </c>
      <c r="G46" s="30" t="s">
        <v>296</v>
      </c>
      <c r="H46" s="30" t="s">
        <v>297</v>
      </c>
      <c r="I46" s="30" t="s">
        <v>298</v>
      </c>
      <c r="J46" s="30"/>
      <c r="K46" s="30"/>
      <c r="L46" s="30"/>
    </row>
    <row r="47" spans="2:12" ht="27.75" thickBot="1">
      <c r="B47" s="28" t="s">
        <v>157</v>
      </c>
      <c r="C47" s="25" t="s">
        <v>244</v>
      </c>
      <c r="D47" s="30" t="s">
        <v>299</v>
      </c>
      <c r="E47" s="30" t="s">
        <v>300</v>
      </c>
      <c r="F47" s="30"/>
      <c r="G47" s="30"/>
      <c r="H47" s="30"/>
      <c r="I47" s="30"/>
      <c r="J47" s="30"/>
      <c r="K47" s="30"/>
      <c r="L47" s="30"/>
    </row>
    <row r="48" spans="2:12" ht="17.25" thickBot="1">
      <c r="B48" s="28" t="s">
        <v>158</v>
      </c>
      <c r="C48" s="25" t="s">
        <v>244</v>
      </c>
      <c r="D48" s="30" t="s">
        <v>301</v>
      </c>
      <c r="E48" s="30" t="s">
        <v>302</v>
      </c>
      <c r="F48" s="30"/>
      <c r="G48" s="30"/>
      <c r="H48" s="30"/>
      <c r="I48" s="30"/>
      <c r="J48" s="30"/>
      <c r="K48" s="30"/>
      <c r="L48" s="30"/>
    </row>
    <row r="49" spans="2:12" ht="180.75" thickBot="1">
      <c r="B49" s="28" t="s">
        <v>159</v>
      </c>
      <c r="C49" s="25" t="s">
        <v>244</v>
      </c>
      <c r="D49" s="30" t="s">
        <v>303</v>
      </c>
      <c r="E49" s="30" t="s">
        <v>304</v>
      </c>
      <c r="F49" s="30" t="s">
        <v>305</v>
      </c>
      <c r="G49" s="30" t="s">
        <v>306</v>
      </c>
      <c r="H49" s="30" t="s">
        <v>307</v>
      </c>
      <c r="I49" s="30" t="s">
        <v>308</v>
      </c>
      <c r="J49" s="30" t="s">
        <v>309</v>
      </c>
      <c r="K49" s="30" t="s">
        <v>310</v>
      </c>
      <c r="L49" s="30"/>
    </row>
    <row r="50" spans="2:12" ht="27.75" thickBot="1">
      <c r="B50" s="28" t="s">
        <v>160</v>
      </c>
      <c r="C50" s="25" t="s">
        <v>244</v>
      </c>
      <c r="D50" s="30" t="s">
        <v>311</v>
      </c>
      <c r="E50" s="30" t="s">
        <v>312</v>
      </c>
      <c r="F50" s="30" t="s">
        <v>313</v>
      </c>
      <c r="G50" s="30" t="s">
        <v>314</v>
      </c>
      <c r="H50" s="30" t="s">
        <v>315</v>
      </c>
      <c r="I50" s="30"/>
      <c r="J50" s="30"/>
      <c r="K50" s="30"/>
      <c r="L50" s="30"/>
    </row>
    <row r="51" spans="2:12" ht="142.5" thickBot="1">
      <c r="B51" s="28" t="s">
        <v>161</v>
      </c>
      <c r="C51" s="25" t="s">
        <v>244</v>
      </c>
      <c r="D51" s="30" t="s">
        <v>316</v>
      </c>
      <c r="E51" s="30" t="s">
        <v>317</v>
      </c>
      <c r="F51" s="30" t="s">
        <v>318</v>
      </c>
      <c r="G51" s="30" t="s">
        <v>319</v>
      </c>
      <c r="H51" s="30" t="s">
        <v>320</v>
      </c>
      <c r="I51" s="30" t="s">
        <v>321</v>
      </c>
      <c r="J51" s="30" t="s">
        <v>322</v>
      </c>
      <c r="K51" s="30" t="s">
        <v>323</v>
      </c>
      <c r="L51" s="30"/>
    </row>
    <row r="52" spans="2:12" ht="129.75" thickBot="1">
      <c r="B52" s="28" t="s">
        <v>162</v>
      </c>
      <c r="C52" s="25" t="s">
        <v>244</v>
      </c>
      <c r="D52" s="30" t="s">
        <v>324</v>
      </c>
      <c r="E52" s="30" t="s">
        <v>325</v>
      </c>
      <c r="F52" s="30" t="s">
        <v>326</v>
      </c>
      <c r="G52" s="30" t="s">
        <v>327</v>
      </c>
      <c r="H52" s="30" t="s">
        <v>328</v>
      </c>
      <c r="I52" s="30" t="s">
        <v>329</v>
      </c>
      <c r="J52" s="30" t="s">
        <v>330</v>
      </c>
      <c r="K52" s="30" t="s">
        <v>331</v>
      </c>
      <c r="L52" s="30"/>
    </row>
    <row r="53" spans="2:12" ht="91.5" thickBot="1">
      <c r="B53" s="28" t="s">
        <v>163</v>
      </c>
      <c r="C53" s="25" t="s">
        <v>244</v>
      </c>
      <c r="D53" s="30" t="s">
        <v>332</v>
      </c>
      <c r="E53" s="30" t="s">
        <v>333</v>
      </c>
      <c r="F53" s="30" t="s">
        <v>334</v>
      </c>
      <c r="G53" s="30" t="s">
        <v>335</v>
      </c>
      <c r="H53" s="30" t="s">
        <v>336</v>
      </c>
      <c r="I53" s="30" t="s">
        <v>337</v>
      </c>
      <c r="J53" s="30"/>
      <c r="K53" s="30"/>
      <c r="L53" s="30"/>
    </row>
    <row r="54" spans="2:12" ht="53.25" thickBot="1">
      <c r="B54" s="28" t="s">
        <v>164</v>
      </c>
      <c r="C54" s="25" t="s">
        <v>244</v>
      </c>
      <c r="D54" s="30" t="s">
        <v>338</v>
      </c>
      <c r="E54" s="30" t="s">
        <v>339</v>
      </c>
      <c r="F54" s="30" t="s">
        <v>340</v>
      </c>
      <c r="G54" s="30" t="s">
        <v>341</v>
      </c>
      <c r="H54" s="30" t="s">
        <v>342</v>
      </c>
      <c r="I54" s="30"/>
      <c r="J54" s="30"/>
      <c r="K54" s="30"/>
      <c r="L54" s="30"/>
    </row>
    <row r="55" spans="2:12" ht="17.25" thickBot="1">
      <c r="B55" s="28" t="s">
        <v>165</v>
      </c>
      <c r="C55" s="25" t="s">
        <v>244</v>
      </c>
      <c r="D55" s="30" t="s">
        <v>343</v>
      </c>
      <c r="E55" s="30" t="s">
        <v>344</v>
      </c>
      <c r="F55" s="30" t="s">
        <v>345</v>
      </c>
      <c r="G55" s="30"/>
      <c r="H55" s="30"/>
      <c r="I55" s="30"/>
      <c r="J55" s="30"/>
      <c r="K55" s="30"/>
      <c r="L55" s="30"/>
    </row>
    <row r="56" spans="2:12" ht="27.75" thickBot="1">
      <c r="B56" s="28" t="s">
        <v>166</v>
      </c>
      <c r="C56" s="25" t="s">
        <v>244</v>
      </c>
      <c r="D56" s="30" t="s">
        <v>346</v>
      </c>
      <c r="E56" s="30" t="s">
        <v>347</v>
      </c>
      <c r="F56" s="30" t="s">
        <v>348</v>
      </c>
      <c r="G56" s="30" t="s">
        <v>349</v>
      </c>
      <c r="H56" s="30" t="s">
        <v>350</v>
      </c>
      <c r="I56" s="30"/>
      <c r="J56" s="30"/>
      <c r="K56" s="30"/>
      <c r="L56" s="30"/>
    </row>
    <row r="57" spans="2:12" ht="17.25" thickBot="1">
      <c r="B57" s="28" t="s">
        <v>167</v>
      </c>
      <c r="C57" s="25" t="s">
        <v>244</v>
      </c>
      <c r="D57" s="30" t="s">
        <v>351</v>
      </c>
      <c r="E57" s="30"/>
      <c r="F57" s="30"/>
      <c r="G57" s="30"/>
      <c r="H57" s="30"/>
      <c r="I57" s="30"/>
      <c r="J57" s="30"/>
      <c r="K57" s="30"/>
      <c r="L57" s="30"/>
    </row>
    <row r="58" spans="2:12" ht="66" thickBot="1">
      <c r="B58" s="28" t="s">
        <v>168</v>
      </c>
      <c r="C58" s="25" t="s">
        <v>244</v>
      </c>
      <c r="D58" s="30" t="s">
        <v>352</v>
      </c>
      <c r="E58" s="30" t="s">
        <v>353</v>
      </c>
      <c r="F58" s="30" t="s">
        <v>354</v>
      </c>
      <c r="G58" s="30" t="s">
        <v>355</v>
      </c>
      <c r="H58" s="30" t="s">
        <v>356</v>
      </c>
      <c r="I58" s="30" t="s">
        <v>357</v>
      </c>
      <c r="J58" s="30"/>
      <c r="K58" s="30"/>
      <c r="L58" s="30"/>
    </row>
    <row r="59" spans="2:12" ht="27.75" thickBot="1">
      <c r="B59" s="28" t="s">
        <v>169</v>
      </c>
      <c r="C59" s="25" t="s">
        <v>244</v>
      </c>
      <c r="D59" s="30" t="s">
        <v>358</v>
      </c>
      <c r="E59" s="30" t="s">
        <v>359</v>
      </c>
      <c r="F59" s="30"/>
      <c r="G59" s="30"/>
      <c r="H59" s="30"/>
      <c r="I59" s="30"/>
      <c r="J59" s="30"/>
      <c r="K59" s="30"/>
      <c r="L59" s="30"/>
    </row>
    <row r="60" spans="2:12" ht="17.25" thickBot="1">
      <c r="B60" s="28" t="s">
        <v>171</v>
      </c>
      <c r="C60" s="25" t="s">
        <v>244</v>
      </c>
      <c r="D60" s="30" t="s">
        <v>360</v>
      </c>
      <c r="E60" s="30" t="s">
        <v>361</v>
      </c>
      <c r="F60" s="30"/>
      <c r="G60" s="30"/>
      <c r="H60" s="30"/>
      <c r="I60" s="30"/>
      <c r="J60" s="30"/>
      <c r="K60" s="30"/>
      <c r="L60" s="30"/>
    </row>
    <row r="61" spans="2:12" ht="17.25" thickBot="1">
      <c r="B61" s="28" t="s">
        <v>173</v>
      </c>
      <c r="C61" s="25" t="s">
        <v>244</v>
      </c>
      <c r="D61" s="30" t="s">
        <v>362</v>
      </c>
      <c r="E61" s="30"/>
      <c r="F61" s="30"/>
      <c r="G61" s="30"/>
      <c r="H61" s="30"/>
      <c r="I61" s="30"/>
      <c r="J61" s="30"/>
      <c r="K61" s="30"/>
      <c r="L61" s="30"/>
    </row>
    <row r="62" spans="2:12" ht="17.25" thickBot="1">
      <c r="B62" s="28" t="s">
        <v>174</v>
      </c>
      <c r="C62" s="25" t="s">
        <v>244</v>
      </c>
      <c r="D62" s="30" t="s">
        <v>363</v>
      </c>
      <c r="E62" s="30"/>
      <c r="F62" s="30"/>
      <c r="G62" s="30"/>
      <c r="H62" s="30"/>
      <c r="I62" s="30"/>
      <c r="J62" s="30"/>
      <c r="K62" s="30"/>
      <c r="L62" s="30"/>
    </row>
    <row r="63" spans="2:12" ht="27.75" thickBot="1">
      <c r="B63" s="28" t="s">
        <v>175</v>
      </c>
      <c r="C63" s="25" t="s">
        <v>244</v>
      </c>
      <c r="D63" s="30" t="s">
        <v>364</v>
      </c>
      <c r="E63" s="30" t="s">
        <v>365</v>
      </c>
      <c r="F63" s="30" t="s">
        <v>366</v>
      </c>
      <c r="G63" s="30"/>
      <c r="H63" s="30"/>
      <c r="I63" s="30"/>
      <c r="J63" s="30"/>
      <c r="K63" s="30"/>
      <c r="L63" s="30"/>
    </row>
    <row r="64" spans="2:12" ht="27.75" thickBot="1">
      <c r="B64" s="28" t="s">
        <v>176</v>
      </c>
      <c r="C64" s="25" t="s">
        <v>244</v>
      </c>
      <c r="D64" s="30" t="s">
        <v>367</v>
      </c>
      <c r="E64" s="30"/>
      <c r="F64" s="30"/>
      <c r="G64" s="30"/>
      <c r="H64" s="30"/>
      <c r="I64" s="30"/>
      <c r="J64" s="30"/>
      <c r="K64" s="30"/>
      <c r="L64" s="30"/>
    </row>
    <row r="65" spans="2:13" ht="17.25" thickBot="1">
      <c r="B65" s="28" t="s">
        <v>178</v>
      </c>
      <c r="C65" s="25" t="s">
        <v>244</v>
      </c>
      <c r="D65" s="30" t="s">
        <v>512</v>
      </c>
      <c r="E65" s="30" t="s">
        <v>368</v>
      </c>
      <c r="F65" s="30"/>
      <c r="G65" s="30"/>
      <c r="H65" s="30"/>
      <c r="I65" s="30"/>
      <c r="J65" s="30"/>
      <c r="K65" s="30"/>
      <c r="L65" s="30"/>
    </row>
    <row r="66" spans="2:13" ht="17.25" thickBot="1">
      <c r="B66" s="28" t="s">
        <v>179</v>
      </c>
      <c r="C66" s="25" t="s">
        <v>244</v>
      </c>
      <c r="D66" s="29" t="s">
        <v>513</v>
      </c>
      <c r="E66" s="30" t="s">
        <v>369</v>
      </c>
      <c r="F66" s="30" t="s">
        <v>370</v>
      </c>
      <c r="G66" s="30"/>
      <c r="H66" s="30"/>
      <c r="I66" s="30"/>
      <c r="J66" s="30"/>
      <c r="K66" s="30"/>
      <c r="L66" s="30"/>
      <c r="M66" s="30"/>
    </row>
    <row r="67" spans="2:13" ht="27.75" thickBot="1">
      <c r="B67" s="28" t="s">
        <v>180</v>
      </c>
      <c r="C67" s="25" t="s">
        <v>244</v>
      </c>
      <c r="D67" s="30" t="s">
        <v>371</v>
      </c>
      <c r="E67" s="30" t="s">
        <v>372</v>
      </c>
      <c r="F67" s="30" t="s">
        <v>373</v>
      </c>
      <c r="G67" s="30" t="s">
        <v>374</v>
      </c>
      <c r="H67" s="30"/>
      <c r="I67" s="30"/>
      <c r="J67" s="30"/>
      <c r="K67" s="30"/>
      <c r="L67" s="30"/>
    </row>
    <row r="68" spans="2:13" ht="53.25" thickBot="1">
      <c r="B68" s="28" t="s">
        <v>182</v>
      </c>
      <c r="C68" s="25" t="s">
        <v>244</v>
      </c>
      <c r="D68" s="30" t="s">
        <v>375</v>
      </c>
      <c r="E68" s="30" t="s">
        <v>376</v>
      </c>
      <c r="F68" s="30" t="s">
        <v>377</v>
      </c>
      <c r="G68" s="30" t="s">
        <v>378</v>
      </c>
      <c r="H68" s="30"/>
      <c r="I68" s="30"/>
      <c r="J68" s="30"/>
      <c r="K68" s="30"/>
      <c r="L68" s="30"/>
    </row>
    <row r="69" spans="2:13" ht="78.75" thickBot="1">
      <c r="B69" s="28" t="s">
        <v>183</v>
      </c>
      <c r="C69" s="25" t="s">
        <v>244</v>
      </c>
      <c r="D69" s="30" t="s">
        <v>379</v>
      </c>
      <c r="E69" s="30" t="s">
        <v>380</v>
      </c>
      <c r="F69" s="30" t="s">
        <v>381</v>
      </c>
      <c r="G69" s="30" t="s">
        <v>382</v>
      </c>
      <c r="H69" s="30" t="s">
        <v>383</v>
      </c>
      <c r="I69" s="30" t="s">
        <v>384</v>
      </c>
      <c r="J69" s="30" t="s">
        <v>385</v>
      </c>
      <c r="K69" s="30" t="s">
        <v>386</v>
      </c>
      <c r="L69" s="30"/>
    </row>
    <row r="70" spans="2:13" ht="129.75" thickBot="1">
      <c r="B70" s="28" t="s">
        <v>184</v>
      </c>
      <c r="C70" s="25" t="s">
        <v>244</v>
      </c>
      <c r="D70" s="30" t="s">
        <v>387</v>
      </c>
      <c r="E70" s="30" t="s">
        <v>388</v>
      </c>
      <c r="F70" s="30" t="s">
        <v>389</v>
      </c>
      <c r="G70" s="30" t="s">
        <v>390</v>
      </c>
      <c r="H70" s="30" t="s">
        <v>391</v>
      </c>
      <c r="I70" s="30" t="s">
        <v>392</v>
      </c>
      <c r="J70" s="30" t="s">
        <v>393</v>
      </c>
      <c r="K70" s="30" t="s">
        <v>394</v>
      </c>
      <c r="L70" s="30" t="s">
        <v>395</v>
      </c>
    </row>
    <row r="71" spans="2:13" ht="40.5" thickBot="1">
      <c r="B71" s="28" t="s">
        <v>186</v>
      </c>
      <c r="C71" s="25" t="s">
        <v>244</v>
      </c>
      <c r="D71" s="30" t="s">
        <v>396</v>
      </c>
      <c r="E71" s="30" t="s">
        <v>397</v>
      </c>
      <c r="F71" s="30" t="s">
        <v>398</v>
      </c>
      <c r="G71" s="30" t="s">
        <v>399</v>
      </c>
      <c r="H71" s="30" t="s">
        <v>400</v>
      </c>
      <c r="I71" s="30"/>
      <c r="J71" s="30"/>
      <c r="K71" s="30"/>
      <c r="L71" s="30"/>
    </row>
    <row r="72" spans="2:13" ht="27.75" thickBot="1">
      <c r="B72" s="28" t="s">
        <v>187</v>
      </c>
      <c r="C72" s="25" t="s">
        <v>244</v>
      </c>
      <c r="D72" s="30" t="s">
        <v>401</v>
      </c>
      <c r="E72" s="30" t="s">
        <v>402</v>
      </c>
      <c r="F72" s="30" t="s">
        <v>403</v>
      </c>
      <c r="G72" s="30" t="s">
        <v>404</v>
      </c>
      <c r="H72" s="30"/>
      <c r="I72" s="30"/>
      <c r="J72" s="30"/>
      <c r="K72" s="30"/>
      <c r="L72" s="30"/>
    </row>
    <row r="73" spans="2:13" ht="17.25" thickBot="1">
      <c r="B73" s="28" t="s">
        <v>188</v>
      </c>
      <c r="C73" s="25" t="s">
        <v>244</v>
      </c>
      <c r="D73" s="30" t="s">
        <v>405</v>
      </c>
      <c r="E73" s="30"/>
      <c r="F73" s="30"/>
      <c r="G73" s="30"/>
      <c r="H73" s="30"/>
      <c r="I73" s="30"/>
      <c r="J73" s="30"/>
      <c r="K73" s="30"/>
      <c r="L73" s="30"/>
    </row>
    <row r="74" spans="2:13" ht="27.75" thickBot="1">
      <c r="B74" s="28" t="s">
        <v>189</v>
      </c>
      <c r="C74" s="25" t="s">
        <v>244</v>
      </c>
      <c r="D74" s="30" t="s">
        <v>406</v>
      </c>
      <c r="E74" s="30" t="s">
        <v>407</v>
      </c>
      <c r="F74" s="30"/>
      <c r="G74" s="30"/>
      <c r="H74" s="30"/>
      <c r="I74" s="30"/>
      <c r="J74" s="30"/>
      <c r="K74" s="30"/>
      <c r="L74" s="30"/>
    </row>
    <row r="75" spans="2:13" ht="17.25" thickBot="1">
      <c r="B75" s="28" t="s">
        <v>190</v>
      </c>
      <c r="C75" s="25" t="s">
        <v>244</v>
      </c>
      <c r="D75" s="30" t="s">
        <v>408</v>
      </c>
      <c r="E75" s="30" t="s">
        <v>409</v>
      </c>
      <c r="F75" s="30"/>
      <c r="G75" s="30"/>
      <c r="H75" s="30"/>
      <c r="I75" s="30"/>
      <c r="J75" s="30"/>
      <c r="K75" s="30"/>
      <c r="L75" s="30"/>
    </row>
    <row r="76" spans="2:13" ht="27.75" thickBot="1">
      <c r="B76" s="28" t="s">
        <v>192</v>
      </c>
      <c r="C76" s="25" t="s">
        <v>244</v>
      </c>
      <c r="D76" s="30" t="s">
        <v>410</v>
      </c>
      <c r="E76" s="30" t="s">
        <v>411</v>
      </c>
      <c r="F76" s="30" t="s">
        <v>412</v>
      </c>
      <c r="G76" s="30" t="s">
        <v>413</v>
      </c>
      <c r="H76" s="30"/>
      <c r="I76" s="30"/>
      <c r="J76" s="30"/>
      <c r="K76" s="30"/>
      <c r="L76" s="30"/>
    </row>
    <row r="77" spans="2:13" ht="17.25" thickBot="1">
      <c r="B77" s="28" t="s">
        <v>193</v>
      </c>
      <c r="C77" s="25" t="s">
        <v>244</v>
      </c>
      <c r="D77" s="30" t="s">
        <v>414</v>
      </c>
      <c r="E77" s="30" t="s">
        <v>415</v>
      </c>
      <c r="F77" s="30" t="s">
        <v>416</v>
      </c>
      <c r="G77" s="30"/>
      <c r="H77" s="30"/>
      <c r="I77" s="30"/>
      <c r="J77" s="30"/>
      <c r="K77" s="30"/>
      <c r="L77" s="30"/>
    </row>
    <row r="78" spans="2:13" ht="27.75" thickBot="1">
      <c r="B78" s="28" t="s">
        <v>195</v>
      </c>
      <c r="C78" s="25" t="s">
        <v>244</v>
      </c>
      <c r="D78" s="30" t="s">
        <v>417</v>
      </c>
      <c r="E78" s="30" t="s">
        <v>418</v>
      </c>
      <c r="F78" s="30"/>
      <c r="G78" s="30"/>
      <c r="H78" s="30"/>
      <c r="I78" s="30"/>
      <c r="J78" s="30"/>
      <c r="K78" s="30"/>
      <c r="L78" s="30"/>
    </row>
    <row r="79" spans="2:13" ht="40.5" thickBot="1">
      <c r="B79" s="28" t="s">
        <v>196</v>
      </c>
      <c r="C79" s="25" t="s">
        <v>244</v>
      </c>
      <c r="D79" s="30" t="s">
        <v>419</v>
      </c>
      <c r="E79" s="30" t="s">
        <v>420</v>
      </c>
      <c r="F79" s="30"/>
      <c r="G79" s="30"/>
      <c r="H79" s="30"/>
      <c r="I79" s="30"/>
      <c r="J79" s="30"/>
      <c r="K79" s="30"/>
      <c r="L79" s="30"/>
    </row>
    <row r="80" spans="2:13" ht="17.25" thickBot="1">
      <c r="B80" s="28" t="s">
        <v>197</v>
      </c>
      <c r="C80" s="25" t="s">
        <v>244</v>
      </c>
      <c r="D80" s="30" t="s">
        <v>421</v>
      </c>
      <c r="E80" s="30" t="s">
        <v>422</v>
      </c>
      <c r="F80" s="30"/>
      <c r="G80" s="30"/>
      <c r="H80" s="30"/>
      <c r="I80" s="30"/>
      <c r="J80" s="30"/>
      <c r="K80" s="30"/>
      <c r="L80" s="30"/>
    </row>
    <row r="81" spans="2:12" ht="27.75" thickBot="1">
      <c r="B81" s="28" t="s">
        <v>198</v>
      </c>
      <c r="C81" s="25" t="s">
        <v>244</v>
      </c>
      <c r="D81" s="30" t="s">
        <v>423</v>
      </c>
      <c r="E81" s="30" t="s">
        <v>424</v>
      </c>
      <c r="F81" s="30" t="s">
        <v>425</v>
      </c>
      <c r="G81" s="30" t="s">
        <v>426</v>
      </c>
      <c r="H81" s="30"/>
      <c r="I81" s="30"/>
      <c r="J81" s="30"/>
      <c r="K81" s="30"/>
      <c r="L81" s="30"/>
    </row>
    <row r="82" spans="2:12" ht="27.75" thickBot="1">
      <c r="B82" s="28" t="s">
        <v>199</v>
      </c>
      <c r="C82" s="25" t="s">
        <v>244</v>
      </c>
      <c r="D82" s="30" t="s">
        <v>427</v>
      </c>
      <c r="E82" s="30"/>
      <c r="F82" s="30"/>
      <c r="G82" s="30"/>
      <c r="H82" s="30"/>
      <c r="I82" s="30"/>
      <c r="J82" s="30"/>
      <c r="K82" s="30"/>
      <c r="L82" s="30"/>
    </row>
    <row r="83" spans="2:12" ht="27.75" thickBot="1">
      <c r="B83" s="28" t="s">
        <v>200</v>
      </c>
      <c r="C83" s="25" t="s">
        <v>244</v>
      </c>
      <c r="D83" s="30" t="s">
        <v>428</v>
      </c>
      <c r="E83" s="30" t="s">
        <v>429</v>
      </c>
      <c r="F83" s="30"/>
      <c r="G83" s="30"/>
      <c r="H83" s="30"/>
      <c r="I83" s="30"/>
      <c r="J83" s="30"/>
      <c r="K83" s="30"/>
      <c r="L83" s="30"/>
    </row>
    <row r="84" spans="2:12" ht="27.75" thickBot="1">
      <c r="B84" s="28" t="s">
        <v>202</v>
      </c>
      <c r="C84" s="25" t="s">
        <v>244</v>
      </c>
      <c r="D84" s="30" t="s">
        <v>430</v>
      </c>
      <c r="E84" s="30" t="s">
        <v>431</v>
      </c>
      <c r="F84" s="30" t="s">
        <v>432</v>
      </c>
      <c r="G84" s="30" t="s">
        <v>433</v>
      </c>
      <c r="H84" s="30"/>
      <c r="I84" s="30"/>
      <c r="J84" s="30"/>
      <c r="K84" s="30"/>
      <c r="L84" s="30"/>
    </row>
    <row r="85" spans="2:12" ht="27.75" thickBot="1">
      <c r="B85" s="28" t="s">
        <v>203</v>
      </c>
      <c r="C85" s="25" t="s">
        <v>244</v>
      </c>
      <c r="D85" s="30" t="s">
        <v>434</v>
      </c>
      <c r="E85" s="30" t="s">
        <v>435</v>
      </c>
      <c r="F85" s="30" t="s">
        <v>436</v>
      </c>
      <c r="G85" s="30"/>
      <c r="H85" s="30"/>
      <c r="I85" s="30"/>
      <c r="J85" s="30"/>
      <c r="K85" s="30"/>
      <c r="L85" s="30"/>
    </row>
    <row r="86" spans="2:12" ht="27.75" thickBot="1">
      <c r="B86" s="28" t="s">
        <v>204</v>
      </c>
      <c r="C86" s="25" t="s">
        <v>244</v>
      </c>
      <c r="D86" s="30" t="s">
        <v>437</v>
      </c>
      <c r="E86" s="30" t="s">
        <v>438</v>
      </c>
      <c r="F86" s="30" t="s">
        <v>439</v>
      </c>
      <c r="G86" s="30"/>
      <c r="H86" s="30"/>
      <c r="I86" s="30"/>
      <c r="J86" s="30"/>
      <c r="K86" s="30"/>
      <c r="L86" s="30"/>
    </row>
    <row r="87" spans="2:12" ht="27.75" thickBot="1">
      <c r="B87" s="28" t="s">
        <v>206</v>
      </c>
      <c r="C87" s="25" t="s">
        <v>244</v>
      </c>
      <c r="D87" s="30" t="s">
        <v>440</v>
      </c>
      <c r="E87" s="30" t="s">
        <v>441</v>
      </c>
      <c r="F87" s="30" t="s">
        <v>442</v>
      </c>
      <c r="G87" s="30"/>
      <c r="H87" s="30"/>
      <c r="I87" s="30"/>
      <c r="J87" s="30"/>
      <c r="K87" s="30"/>
      <c r="L87" s="30"/>
    </row>
    <row r="88" spans="2:12" ht="17.25" thickBot="1">
      <c r="B88" s="28" t="s">
        <v>208</v>
      </c>
      <c r="C88" s="25" t="s">
        <v>244</v>
      </c>
      <c r="D88" s="30" t="s">
        <v>443</v>
      </c>
      <c r="E88" s="30" t="s">
        <v>444</v>
      </c>
      <c r="F88" s="30"/>
      <c r="G88" s="30"/>
      <c r="H88" s="30"/>
      <c r="I88" s="30"/>
      <c r="J88" s="30"/>
      <c r="K88" s="30"/>
      <c r="L88" s="30"/>
    </row>
    <row r="89" spans="2:12" ht="27.75" thickBot="1">
      <c r="B89" s="28" t="s">
        <v>209</v>
      </c>
      <c r="C89" s="25" t="s">
        <v>244</v>
      </c>
      <c r="D89" s="30" t="s">
        <v>445</v>
      </c>
      <c r="E89" s="30" t="s">
        <v>446</v>
      </c>
      <c r="F89" s="30"/>
      <c r="G89" s="30"/>
      <c r="H89" s="30"/>
      <c r="I89" s="30"/>
      <c r="J89" s="30"/>
      <c r="K89" s="30"/>
      <c r="L89" s="30"/>
    </row>
    <row r="90" spans="2:12" ht="27.75" thickBot="1">
      <c r="B90" s="28" t="s">
        <v>210</v>
      </c>
      <c r="C90" s="25" t="s">
        <v>244</v>
      </c>
      <c r="D90" s="30" t="s">
        <v>447</v>
      </c>
      <c r="E90" s="30" t="s">
        <v>448</v>
      </c>
      <c r="F90" s="30"/>
      <c r="G90" s="30"/>
      <c r="H90" s="30"/>
      <c r="I90" s="30"/>
      <c r="J90" s="30"/>
      <c r="K90" s="30"/>
      <c r="L90" s="30"/>
    </row>
    <row r="91" spans="2:12" ht="27.75" thickBot="1">
      <c r="B91" s="28" t="s">
        <v>211</v>
      </c>
      <c r="C91" s="25" t="s">
        <v>244</v>
      </c>
      <c r="D91" s="30" t="s">
        <v>449</v>
      </c>
      <c r="E91" s="30" t="s">
        <v>450</v>
      </c>
      <c r="F91" s="30"/>
      <c r="G91" s="30"/>
      <c r="H91" s="30"/>
      <c r="I91" s="30"/>
      <c r="J91" s="30"/>
      <c r="K91" s="30"/>
      <c r="L91" s="30"/>
    </row>
    <row r="92" spans="2:12" ht="17.25" thickBot="1">
      <c r="B92" s="28" t="s">
        <v>212</v>
      </c>
      <c r="C92" s="25" t="s">
        <v>244</v>
      </c>
      <c r="D92" s="30" t="s">
        <v>451</v>
      </c>
      <c r="E92" s="30" t="s">
        <v>452</v>
      </c>
      <c r="F92" s="30"/>
      <c r="G92" s="30"/>
      <c r="H92" s="30"/>
      <c r="I92" s="30"/>
      <c r="J92" s="30"/>
      <c r="K92" s="30"/>
      <c r="L92" s="30"/>
    </row>
    <row r="93" spans="2:12" ht="40.5" thickBot="1">
      <c r="B93" s="28" t="s">
        <v>213</v>
      </c>
      <c r="C93" s="25" t="s">
        <v>244</v>
      </c>
      <c r="D93" s="30" t="s">
        <v>453</v>
      </c>
      <c r="E93" s="30" t="s">
        <v>454</v>
      </c>
      <c r="F93" s="30" t="s">
        <v>455</v>
      </c>
      <c r="G93" s="30" t="s">
        <v>456</v>
      </c>
      <c r="H93" s="30"/>
      <c r="I93" s="30"/>
      <c r="J93" s="30"/>
      <c r="K93" s="30"/>
      <c r="L93" s="30"/>
    </row>
    <row r="94" spans="2:12" ht="17.25" thickBot="1">
      <c r="B94" s="28" t="s">
        <v>214</v>
      </c>
      <c r="C94" s="25" t="s">
        <v>244</v>
      </c>
      <c r="D94" s="30" t="s">
        <v>457</v>
      </c>
      <c r="E94" s="30"/>
      <c r="F94" s="30"/>
      <c r="G94" s="30"/>
      <c r="H94" s="30"/>
      <c r="I94" s="30"/>
      <c r="J94" s="30"/>
      <c r="K94" s="30"/>
      <c r="L94" s="30"/>
    </row>
    <row r="95" spans="2:12" ht="53.25" thickBot="1">
      <c r="B95" s="28" t="s">
        <v>216</v>
      </c>
      <c r="C95" s="25" t="s">
        <v>244</v>
      </c>
      <c r="D95" s="30" t="s">
        <v>458</v>
      </c>
      <c r="E95" s="30" t="s">
        <v>459</v>
      </c>
      <c r="F95" s="30" t="s">
        <v>460</v>
      </c>
      <c r="G95" s="30" t="s">
        <v>461</v>
      </c>
      <c r="H95" s="30"/>
      <c r="I95" s="30"/>
      <c r="J95" s="30"/>
      <c r="K95" s="30"/>
      <c r="L95" s="30"/>
    </row>
    <row r="96" spans="2:12" ht="17.25" thickBot="1">
      <c r="B96" s="28" t="s">
        <v>217</v>
      </c>
      <c r="C96" s="25" t="s">
        <v>244</v>
      </c>
      <c r="D96" s="30" t="s">
        <v>462</v>
      </c>
      <c r="E96" s="30" t="s">
        <v>463</v>
      </c>
      <c r="F96" s="30" t="s">
        <v>464</v>
      </c>
      <c r="G96" s="30"/>
      <c r="H96" s="30"/>
      <c r="I96" s="30"/>
      <c r="J96" s="30"/>
      <c r="K96" s="30"/>
      <c r="L96" s="30"/>
    </row>
    <row r="97" spans="2:12" ht="27.75" thickBot="1">
      <c r="B97" s="28" t="s">
        <v>218</v>
      </c>
      <c r="C97" s="25" t="s">
        <v>244</v>
      </c>
      <c r="D97" s="30" t="s">
        <v>465</v>
      </c>
      <c r="E97" s="30" t="s">
        <v>466</v>
      </c>
      <c r="F97" s="30"/>
      <c r="G97" s="30"/>
      <c r="H97" s="30"/>
      <c r="I97" s="30"/>
      <c r="J97" s="30"/>
      <c r="K97" s="30"/>
      <c r="L97" s="30"/>
    </row>
    <row r="98" spans="2:12" ht="17.25" thickBot="1">
      <c r="B98" s="28" t="s">
        <v>219</v>
      </c>
      <c r="C98" s="25" t="s">
        <v>244</v>
      </c>
      <c r="D98" s="30" t="s">
        <v>467</v>
      </c>
      <c r="E98" s="30" t="s">
        <v>468</v>
      </c>
      <c r="F98" s="30" t="s">
        <v>469</v>
      </c>
      <c r="G98" s="30"/>
      <c r="H98" s="30"/>
      <c r="I98" s="30"/>
      <c r="J98" s="30"/>
      <c r="K98" s="30"/>
      <c r="L98" s="30"/>
    </row>
    <row r="99" spans="2:12" ht="27.75" thickBot="1">
      <c r="B99" s="28" t="s">
        <v>220</v>
      </c>
      <c r="C99" s="25" t="s">
        <v>244</v>
      </c>
      <c r="D99" s="30" t="s">
        <v>470</v>
      </c>
      <c r="E99" s="30" t="s">
        <v>471</v>
      </c>
      <c r="F99" s="30" t="s">
        <v>472</v>
      </c>
      <c r="G99" s="30"/>
      <c r="H99" s="30"/>
      <c r="I99" s="30"/>
      <c r="J99" s="30"/>
      <c r="K99" s="30"/>
      <c r="L99" s="30"/>
    </row>
    <row r="100" spans="2:12" ht="53.25" thickBot="1">
      <c r="B100" s="28" t="s">
        <v>221</v>
      </c>
      <c r="C100" s="25" t="s">
        <v>244</v>
      </c>
      <c r="D100" s="30" t="s">
        <v>473</v>
      </c>
      <c r="E100" s="30" t="s">
        <v>474</v>
      </c>
      <c r="F100" s="30" t="s">
        <v>475</v>
      </c>
      <c r="G100" s="30" t="s">
        <v>476</v>
      </c>
      <c r="H100" s="30"/>
      <c r="I100" s="30"/>
      <c r="J100" s="30"/>
      <c r="K100" s="30"/>
      <c r="L100" s="30"/>
    </row>
    <row r="101" spans="2:12" ht="27.75" thickBot="1">
      <c r="B101" s="28" t="s">
        <v>223</v>
      </c>
      <c r="C101" s="25" t="s">
        <v>244</v>
      </c>
      <c r="D101" s="30" t="s">
        <v>477</v>
      </c>
      <c r="E101" s="30" t="s">
        <v>478</v>
      </c>
      <c r="F101" s="30" t="s">
        <v>479</v>
      </c>
      <c r="G101" s="30"/>
      <c r="H101" s="30"/>
      <c r="I101" s="30"/>
      <c r="J101" s="30"/>
      <c r="K101" s="30"/>
      <c r="L101" s="30"/>
    </row>
    <row r="102" spans="2:12" ht="78.75" thickBot="1">
      <c r="B102" s="28" t="s">
        <v>225</v>
      </c>
      <c r="C102" s="25" t="s">
        <v>244</v>
      </c>
      <c r="D102" s="30" t="s">
        <v>480</v>
      </c>
      <c r="E102" s="30" t="s">
        <v>481</v>
      </c>
      <c r="F102" s="30" t="s">
        <v>482</v>
      </c>
      <c r="G102" s="30" t="s">
        <v>483</v>
      </c>
      <c r="H102" s="30" t="s">
        <v>484</v>
      </c>
      <c r="I102" s="30" t="s">
        <v>485</v>
      </c>
      <c r="J102" s="30"/>
      <c r="K102" s="30"/>
      <c r="L102" s="30"/>
    </row>
    <row r="103" spans="2:12" ht="17.25" thickBot="1">
      <c r="B103" s="28" t="s">
        <v>227</v>
      </c>
      <c r="C103" s="25" t="s">
        <v>244</v>
      </c>
      <c r="D103" s="30" t="s">
        <v>486</v>
      </c>
      <c r="E103" s="30" t="s">
        <v>487</v>
      </c>
      <c r="F103" s="30" t="s">
        <v>488</v>
      </c>
      <c r="G103" s="30" t="s">
        <v>489</v>
      </c>
      <c r="H103" s="30"/>
      <c r="I103" s="30"/>
      <c r="J103" s="30"/>
      <c r="K103" s="30"/>
      <c r="L103" s="30"/>
    </row>
    <row r="104" spans="2:12" ht="27.75" thickBot="1">
      <c r="B104" s="28" t="s">
        <v>228</v>
      </c>
      <c r="C104" s="25" t="s">
        <v>244</v>
      </c>
      <c r="D104" s="30" t="s">
        <v>490</v>
      </c>
      <c r="E104" s="30" t="s">
        <v>491</v>
      </c>
      <c r="F104" s="30" t="s">
        <v>492</v>
      </c>
      <c r="G104" s="30"/>
      <c r="H104" s="30"/>
      <c r="I104" s="30"/>
      <c r="J104" s="30"/>
      <c r="K104" s="30"/>
      <c r="L104" s="30"/>
    </row>
    <row r="105" spans="2:12" ht="17.25" thickBot="1">
      <c r="B105" s="28" t="s">
        <v>229</v>
      </c>
      <c r="C105" s="25" t="s">
        <v>244</v>
      </c>
      <c r="D105" s="30" t="s">
        <v>493</v>
      </c>
      <c r="E105" s="30" t="s">
        <v>494</v>
      </c>
      <c r="F105" s="30"/>
      <c r="G105" s="30"/>
      <c r="H105" s="30"/>
      <c r="I105" s="30"/>
      <c r="J105" s="30"/>
      <c r="K105" s="30"/>
      <c r="L105" s="30"/>
    </row>
    <row r="106" spans="2:12" ht="17.25" thickBot="1">
      <c r="B106" s="28" t="s">
        <v>231</v>
      </c>
      <c r="C106" s="25" t="s">
        <v>244</v>
      </c>
      <c r="D106" s="30" t="s">
        <v>495</v>
      </c>
      <c r="E106" s="30"/>
      <c r="F106" s="30"/>
      <c r="G106" s="30"/>
      <c r="H106" s="30"/>
      <c r="I106" s="30"/>
      <c r="J106" s="30"/>
      <c r="K106" s="30"/>
      <c r="L106" s="30"/>
    </row>
    <row r="107" spans="2:12" ht="27.75" thickBot="1">
      <c r="B107" s="28" t="s">
        <v>232</v>
      </c>
      <c r="C107" s="25" t="s">
        <v>244</v>
      </c>
      <c r="D107" s="30" t="s">
        <v>496</v>
      </c>
      <c r="E107" s="30"/>
      <c r="F107" s="30"/>
      <c r="G107" s="30"/>
      <c r="H107" s="30"/>
      <c r="I107" s="30"/>
      <c r="J107" s="30"/>
      <c r="K107" s="30"/>
      <c r="L107" s="30"/>
    </row>
    <row r="108" spans="2:12" ht="17.25" thickBot="1">
      <c r="B108" s="28" t="s">
        <v>233</v>
      </c>
      <c r="C108" s="25" t="s">
        <v>244</v>
      </c>
      <c r="D108" s="30" t="s">
        <v>497</v>
      </c>
      <c r="E108" s="30"/>
      <c r="F108" s="30"/>
      <c r="G108" s="30"/>
      <c r="H108" s="30"/>
      <c r="I108" s="30"/>
      <c r="J108" s="30"/>
      <c r="K108" s="30"/>
      <c r="L108" s="30"/>
    </row>
    <row r="109" spans="2:12" ht="27.75" thickBot="1">
      <c r="B109" s="28" t="s">
        <v>234</v>
      </c>
      <c r="C109" s="25" t="s">
        <v>244</v>
      </c>
      <c r="D109" s="30" t="s">
        <v>498</v>
      </c>
      <c r="E109" s="30"/>
      <c r="F109" s="30"/>
      <c r="G109" s="30"/>
      <c r="H109" s="30"/>
      <c r="I109" s="30"/>
      <c r="J109" s="30"/>
      <c r="K109" s="30"/>
      <c r="L109" s="30"/>
    </row>
    <row r="110" spans="2:12" ht="27.75" thickBot="1">
      <c r="B110" s="28" t="s">
        <v>236</v>
      </c>
      <c r="C110" s="25" t="s">
        <v>244</v>
      </c>
      <c r="D110" s="30" t="s">
        <v>499</v>
      </c>
      <c r="E110" s="30" t="s">
        <v>500</v>
      </c>
      <c r="F110" s="30"/>
      <c r="G110" s="30"/>
      <c r="H110" s="30"/>
      <c r="I110" s="30"/>
      <c r="J110" s="30"/>
      <c r="K110" s="30"/>
      <c r="L110" s="30"/>
    </row>
    <row r="111" spans="2:12" ht="27.75" thickBot="1">
      <c r="B111" s="28" t="s">
        <v>237</v>
      </c>
      <c r="C111" s="25" t="s">
        <v>244</v>
      </c>
      <c r="D111" s="30" t="s">
        <v>501</v>
      </c>
      <c r="E111" s="30"/>
      <c r="F111" s="30"/>
      <c r="G111" s="30"/>
      <c r="H111" s="30"/>
      <c r="I111" s="30"/>
      <c r="J111" s="30"/>
      <c r="K111" s="30"/>
      <c r="L111" s="30"/>
    </row>
    <row r="112" spans="2:12" ht="27.75" thickBot="1">
      <c r="B112" s="28" t="s">
        <v>238</v>
      </c>
      <c r="C112" s="25" t="s">
        <v>244</v>
      </c>
      <c r="D112" s="30" t="s">
        <v>502</v>
      </c>
      <c r="E112" s="30" t="s">
        <v>503</v>
      </c>
      <c r="F112" s="30"/>
      <c r="G112" s="30"/>
      <c r="H112" s="30"/>
      <c r="I112" s="30"/>
      <c r="J112" s="30"/>
      <c r="K112" s="30"/>
      <c r="L112" s="30"/>
    </row>
    <row r="113" spans="2:12" ht="17.25" thickBot="1">
      <c r="B113" s="28" t="s">
        <v>240</v>
      </c>
      <c r="C113" s="25" t="s">
        <v>244</v>
      </c>
      <c r="D113" s="30" t="s">
        <v>504</v>
      </c>
      <c r="E113" s="30"/>
      <c r="F113" s="30"/>
      <c r="G113" s="30"/>
      <c r="H113" s="30"/>
      <c r="I113" s="30"/>
      <c r="J113" s="30"/>
      <c r="K113" s="30"/>
      <c r="L113" s="30"/>
    </row>
    <row r="114" spans="2:12" ht="40.5" thickBot="1">
      <c r="B114" s="28" t="s">
        <v>241</v>
      </c>
      <c r="C114" s="25" t="s">
        <v>244</v>
      </c>
      <c r="D114" s="30" t="s">
        <v>505</v>
      </c>
      <c r="E114" s="30"/>
      <c r="F114" s="30"/>
      <c r="G114" s="30"/>
      <c r="H114" s="30"/>
      <c r="I114" s="30"/>
      <c r="J114" s="30"/>
      <c r="K114" s="30"/>
      <c r="L114" s="30"/>
    </row>
    <row r="115" spans="2:12" ht="27.75" thickBot="1">
      <c r="B115" s="28" t="s">
        <v>243</v>
      </c>
      <c r="C115" s="25" t="s">
        <v>244</v>
      </c>
      <c r="D115" s="30" t="s">
        <v>506</v>
      </c>
      <c r="E115" s="30" t="s">
        <v>507</v>
      </c>
      <c r="F115" s="30"/>
      <c r="G115" s="30"/>
      <c r="H115" s="30"/>
      <c r="I115" s="30"/>
      <c r="J115" s="30"/>
      <c r="K115" s="30"/>
      <c r="L115" s="30"/>
    </row>
    <row r="116" spans="2:12" ht="17.25" thickBot="1">
      <c r="B116" s="28"/>
      <c r="D116" s="30" t="s">
        <v>508</v>
      </c>
      <c r="E116" s="30"/>
      <c r="F116" s="30"/>
      <c r="G116" s="30"/>
      <c r="H116" s="30"/>
      <c r="I116" s="30"/>
      <c r="J116" s="30"/>
      <c r="K116" s="30"/>
      <c r="L116" s="30"/>
    </row>
    <row r="117" spans="2:12" ht="17.25" thickBot="1">
      <c r="B117" s="30"/>
      <c r="D117" s="30"/>
      <c r="E117" s="30"/>
      <c r="F117" s="30"/>
      <c r="G117" s="30"/>
      <c r="H117" s="30"/>
      <c r="I117" s="30"/>
      <c r="J117" s="30"/>
      <c r="K117" s="30"/>
      <c r="L117" s="30"/>
    </row>
    <row r="118" spans="2:12" ht="17.25" thickBot="1">
      <c r="B118" s="30"/>
      <c r="D118" s="30"/>
      <c r="E118" s="30"/>
      <c r="F118" s="30"/>
      <c r="G118" s="30"/>
      <c r="H118" s="30"/>
      <c r="I118" s="30"/>
      <c r="J118" s="30"/>
      <c r="K118" s="30"/>
      <c r="L118" s="30"/>
    </row>
    <row r="119" spans="2:12" ht="17.25" thickBot="1">
      <c r="B119" s="30"/>
      <c r="D119" s="30"/>
      <c r="E119" s="30"/>
      <c r="F119" s="30"/>
      <c r="G119" s="30"/>
      <c r="H119" s="30"/>
      <c r="I119" s="30"/>
      <c r="J119" s="30"/>
      <c r="K119" s="30"/>
      <c r="L119" s="30"/>
    </row>
    <row r="120" spans="2:12" ht="17.25" thickBot="1">
      <c r="B120" s="30"/>
      <c r="D120" s="30"/>
      <c r="E120" s="30"/>
      <c r="F120" s="30"/>
      <c r="G120" s="30"/>
      <c r="H120" s="30"/>
      <c r="I120" s="30"/>
      <c r="J120" s="30"/>
      <c r="K120" s="30"/>
      <c r="L120" s="30"/>
    </row>
    <row r="121" spans="2:12" ht="17.25" thickBot="1">
      <c r="B121" s="30"/>
      <c r="D121" s="30"/>
      <c r="E121" s="30"/>
      <c r="F121" s="30"/>
      <c r="G121" s="30"/>
      <c r="H121" s="30"/>
      <c r="I121" s="30"/>
      <c r="J121" s="30"/>
      <c r="K121" s="30"/>
      <c r="L121" s="30"/>
    </row>
    <row r="122" spans="2:12" ht="17.25" thickBot="1">
      <c r="B122" s="30"/>
      <c r="D122" s="30"/>
      <c r="E122" s="30"/>
      <c r="F122" s="30"/>
      <c r="G122" s="30"/>
      <c r="H122" s="30"/>
      <c r="I122" s="30"/>
      <c r="J122" s="30"/>
      <c r="K122" s="30"/>
      <c r="L122" s="30"/>
    </row>
    <row r="123" spans="2:12" ht="17.25" thickBot="1">
      <c r="B123" s="30"/>
      <c r="D123" s="30"/>
      <c r="E123" s="30"/>
      <c r="F123" s="30"/>
      <c r="G123" s="30"/>
      <c r="H123" s="30"/>
      <c r="I123" s="30"/>
      <c r="J123" s="30"/>
      <c r="K123" s="30"/>
      <c r="L123" s="30"/>
    </row>
    <row r="124" spans="2:12" ht="17.25" thickBot="1">
      <c r="B124" s="30"/>
      <c r="D124" s="30"/>
      <c r="E124" s="30"/>
      <c r="F124" s="30"/>
      <c r="G124" s="30"/>
      <c r="H124" s="30"/>
      <c r="I124" s="30"/>
      <c r="J124" s="30"/>
      <c r="K124" s="30"/>
      <c r="L124" s="30"/>
    </row>
    <row r="125" spans="2:12" ht="17.25" thickBot="1">
      <c r="B125" s="30"/>
      <c r="D125" s="30"/>
      <c r="E125" s="30"/>
      <c r="F125" s="30"/>
      <c r="G125" s="30"/>
      <c r="H125" s="30"/>
      <c r="I125" s="30"/>
      <c r="J125" s="30"/>
      <c r="K125" s="30"/>
      <c r="L125" s="30"/>
    </row>
    <row r="126" spans="2:12" ht="17.25" thickBot="1">
      <c r="B126" s="30"/>
      <c r="D126" s="30"/>
      <c r="E126" s="30"/>
      <c r="F126" s="30"/>
      <c r="G126" s="30"/>
      <c r="H126" s="30"/>
      <c r="I126" s="30"/>
      <c r="J126" s="30"/>
      <c r="K126" s="30"/>
      <c r="L126" s="30"/>
    </row>
    <row r="127" spans="2:12" ht="17.25" thickBot="1">
      <c r="B127" s="30"/>
      <c r="D127" s="30"/>
      <c r="E127" s="30"/>
      <c r="F127" s="30"/>
      <c r="G127" s="30"/>
      <c r="H127" s="30"/>
      <c r="I127" s="30"/>
      <c r="J127" s="30"/>
      <c r="K127" s="30"/>
      <c r="L127" s="30"/>
    </row>
    <row r="128" spans="2:12" ht="17.25" thickBot="1">
      <c r="B128" s="30"/>
    </row>
    <row r="129" spans="2:2" ht="17.25" thickBot="1">
      <c r="B129" s="30"/>
    </row>
    <row r="130" spans="2:2" ht="17.25" thickBot="1">
      <c r="B130" s="30"/>
    </row>
    <row r="131" spans="2:2" ht="17.25" thickBot="1">
      <c r="B131" s="30"/>
    </row>
    <row r="132" spans="2:2" ht="17.25" thickBot="1">
      <c r="B132" s="30"/>
    </row>
    <row r="133" spans="2:2" ht="17.25" thickBot="1">
      <c r="B133" s="30"/>
    </row>
    <row r="134" spans="2:2" ht="17.25" thickBot="1">
      <c r="B134" s="30"/>
    </row>
    <row r="135" spans="2:2" ht="17.25" thickBot="1">
      <c r="B135" s="30"/>
    </row>
    <row r="136" spans="2:2" ht="17.25" thickBot="1">
      <c r="B136" s="30"/>
    </row>
    <row r="137" spans="2:2" ht="17.25" thickBot="1">
      <c r="B137" s="30"/>
    </row>
    <row r="138" spans="2:2" ht="17.25" thickBot="1">
      <c r="B138" s="30"/>
    </row>
    <row r="139" spans="2:2" ht="17.25" thickBot="1">
      <c r="B139" s="30"/>
    </row>
    <row r="140" spans="2:2" ht="17.25" thickBot="1">
      <c r="B140" s="30"/>
    </row>
    <row r="141" spans="2:2" ht="17.25" thickBot="1">
      <c r="B141" s="30"/>
    </row>
    <row r="142" spans="2:2" ht="17.25" thickBot="1">
      <c r="B142" s="30"/>
    </row>
    <row r="143" spans="2:2" ht="17.25" thickBot="1">
      <c r="B143" s="30"/>
    </row>
    <row r="144" spans="2:2" ht="17.25" thickBot="1">
      <c r="B144" s="30"/>
    </row>
    <row r="145" spans="2:2" ht="17.25" thickBot="1">
      <c r="B145" s="30"/>
    </row>
    <row r="146" spans="2:2" ht="17.25" thickBot="1">
      <c r="B146" s="30"/>
    </row>
    <row r="147" spans="2:2" ht="17.25" thickBot="1">
      <c r="B147" s="30"/>
    </row>
    <row r="148" spans="2:2" ht="17.25" thickBot="1">
      <c r="B148" s="30"/>
    </row>
    <row r="149" spans="2:2" ht="17.25" thickBot="1">
      <c r="B149" s="30"/>
    </row>
    <row r="150" spans="2:2" ht="17.25" thickBot="1">
      <c r="B150" s="30"/>
    </row>
    <row r="151" spans="2:2" ht="17.25" thickBot="1">
      <c r="B151" s="30"/>
    </row>
    <row r="152" spans="2:2" ht="17.25" thickBot="1">
      <c r="B152" s="30"/>
    </row>
    <row r="153" spans="2:2" ht="17.25" thickBot="1">
      <c r="B153" s="30"/>
    </row>
    <row r="154" spans="2:2" ht="17.25" thickBot="1">
      <c r="B154" s="30"/>
    </row>
    <row r="155" spans="2:2" ht="17.25" thickBot="1">
      <c r="B155" s="30"/>
    </row>
    <row r="156" spans="2:2" ht="17.25" thickBot="1">
      <c r="B156" s="30"/>
    </row>
    <row r="157" spans="2:2" ht="17.25" thickBot="1">
      <c r="B157" s="30"/>
    </row>
    <row r="158" spans="2:2" ht="17.25" thickBot="1">
      <c r="B158" s="30"/>
    </row>
    <row r="159" spans="2:2" ht="17.25" thickBot="1">
      <c r="B159" s="30"/>
    </row>
    <row r="160" spans="2:2" ht="17.25" thickBot="1">
      <c r="B160" s="30"/>
    </row>
    <row r="161" spans="2:2" ht="17.25" thickBot="1">
      <c r="B161" s="30"/>
    </row>
    <row r="162" spans="2:2" ht="17.25" thickBot="1">
      <c r="B162" s="30"/>
    </row>
    <row r="163" spans="2:2" ht="17.25" thickBot="1">
      <c r="B163" s="30"/>
    </row>
    <row r="164" spans="2:2" ht="17.25" thickBot="1">
      <c r="B164" s="30"/>
    </row>
    <row r="165" spans="2:2" ht="17.25" thickBot="1">
      <c r="B165" s="30"/>
    </row>
    <row r="166" spans="2:2" ht="17.25" thickBot="1">
      <c r="B166" s="30"/>
    </row>
    <row r="167" spans="2:2" ht="17.25" thickBot="1">
      <c r="B167" s="30"/>
    </row>
    <row r="168" spans="2:2" ht="17.25" thickBot="1">
      <c r="B168" s="30"/>
    </row>
    <row r="169" spans="2:2" ht="17.25" thickBot="1">
      <c r="B169" s="30"/>
    </row>
    <row r="170" spans="2:2" ht="17.25" thickBot="1">
      <c r="B170" s="30"/>
    </row>
    <row r="171" spans="2:2" ht="17.25" thickBot="1">
      <c r="B171" s="30"/>
    </row>
    <row r="172" spans="2:2" ht="17.25" thickBot="1">
      <c r="B172" s="30"/>
    </row>
    <row r="173" spans="2:2" ht="17.25" thickBot="1">
      <c r="B173" s="30"/>
    </row>
    <row r="174" spans="2:2" ht="17.25" thickBot="1">
      <c r="B174" s="30"/>
    </row>
    <row r="175" spans="2:2" ht="17.25" thickBot="1">
      <c r="B175" s="30"/>
    </row>
    <row r="176" spans="2:2" ht="17.25" thickBot="1">
      <c r="B176" s="30"/>
    </row>
    <row r="177" spans="2:2" ht="17.25" thickBot="1">
      <c r="B177" s="30"/>
    </row>
    <row r="178" spans="2:2" ht="17.25" thickBot="1">
      <c r="B178" s="30"/>
    </row>
    <row r="179" spans="2:2" ht="17.25" thickBot="1">
      <c r="B179" s="30"/>
    </row>
    <row r="180" spans="2:2" ht="17.25" thickBot="1">
      <c r="B180" s="30"/>
    </row>
    <row r="181" spans="2:2" ht="17.25" thickBot="1">
      <c r="B181" s="30"/>
    </row>
    <row r="182" spans="2:2" ht="17.25" thickBot="1">
      <c r="B182" s="30"/>
    </row>
    <row r="183" spans="2:2" ht="17.25" thickBot="1">
      <c r="B183" s="30"/>
    </row>
    <row r="184" spans="2:2" ht="17.25" thickBot="1">
      <c r="B184" s="30"/>
    </row>
    <row r="185" spans="2:2" ht="17.25" thickBot="1">
      <c r="B185" s="30"/>
    </row>
    <row r="186" spans="2:2" ht="17.25" thickBot="1">
      <c r="B186" s="30"/>
    </row>
    <row r="187" spans="2:2" ht="17.25" thickBot="1">
      <c r="B187" s="30"/>
    </row>
    <row r="188" spans="2:2" ht="17.25" thickBot="1">
      <c r="B188" s="30"/>
    </row>
    <row r="189" spans="2:2" ht="17.25" thickBot="1">
      <c r="B189" s="30"/>
    </row>
    <row r="190" spans="2:2" ht="17.25" thickBot="1">
      <c r="B190" s="30"/>
    </row>
    <row r="191" spans="2:2" ht="17.25" thickBot="1">
      <c r="B191" s="30"/>
    </row>
    <row r="192" spans="2:2" ht="17.25" thickBot="1">
      <c r="B192" s="30"/>
    </row>
    <row r="193" spans="2:2" ht="17.25" thickBot="1">
      <c r="B193" s="30"/>
    </row>
    <row r="194" spans="2:2" ht="17.25" thickBot="1">
      <c r="B194" s="30"/>
    </row>
    <row r="195" spans="2:2" ht="17.25" thickBot="1">
      <c r="B195" s="30"/>
    </row>
    <row r="196" spans="2:2" ht="17.25" thickBot="1">
      <c r="B196" s="30"/>
    </row>
    <row r="197" spans="2:2" ht="17.25" thickBot="1">
      <c r="B197" s="30"/>
    </row>
    <row r="198" spans="2:2" ht="17.25" thickBot="1">
      <c r="B198" s="30"/>
    </row>
    <row r="199" spans="2:2" ht="17.25" thickBot="1">
      <c r="B199" s="30"/>
    </row>
    <row r="200" spans="2:2" ht="17.25" thickBot="1">
      <c r="B200" s="30"/>
    </row>
    <row r="201" spans="2:2" ht="17.25" thickBot="1">
      <c r="B201" s="30"/>
    </row>
    <row r="202" spans="2:2" ht="17.25" thickBot="1">
      <c r="B202" s="30"/>
    </row>
    <row r="203" spans="2:2" ht="17.25" thickBot="1">
      <c r="B203" s="30"/>
    </row>
    <row r="204" spans="2:2" ht="17.25" thickBot="1">
      <c r="B204" s="30"/>
    </row>
    <row r="205" spans="2:2" ht="17.25" thickBot="1">
      <c r="B205" s="30"/>
    </row>
    <row r="206" spans="2:2" ht="17.25" thickBot="1">
      <c r="B206" s="30"/>
    </row>
    <row r="207" spans="2:2" ht="17.25" thickBot="1">
      <c r="B207" s="30"/>
    </row>
    <row r="208" spans="2:2" ht="17.25" thickBot="1">
      <c r="B208" s="30"/>
    </row>
    <row r="209" spans="2:2" ht="17.25" thickBot="1">
      <c r="B209" s="30"/>
    </row>
    <row r="210" spans="2:2" ht="17.25" thickBot="1">
      <c r="B210" s="30"/>
    </row>
    <row r="211" spans="2:2" ht="17.25" thickBot="1">
      <c r="B211" s="30"/>
    </row>
    <row r="212" spans="2:2" ht="17.25" thickBot="1">
      <c r="B212" s="30"/>
    </row>
    <row r="213" spans="2:2" ht="17.25" thickBot="1">
      <c r="B213" s="30"/>
    </row>
    <row r="214" spans="2:2" ht="17.25" thickBot="1">
      <c r="B214" s="30"/>
    </row>
    <row r="215" spans="2:2" ht="17.25" thickBot="1">
      <c r="B215" s="30"/>
    </row>
    <row r="216" spans="2:2" ht="17.25" thickBot="1">
      <c r="B216" s="30"/>
    </row>
    <row r="217" spans="2:2" ht="17.25" thickBot="1">
      <c r="B217" s="30"/>
    </row>
    <row r="218" spans="2:2" ht="17.25" thickBot="1">
      <c r="B218" s="30"/>
    </row>
    <row r="219" spans="2:2" ht="17.25" thickBot="1">
      <c r="B219" s="30"/>
    </row>
    <row r="220" spans="2:2" ht="17.25" thickBot="1">
      <c r="B220" s="30"/>
    </row>
    <row r="221" spans="2:2" ht="17.25" thickBot="1">
      <c r="B221" s="30"/>
    </row>
    <row r="222" spans="2:2" ht="17.25" thickBot="1">
      <c r="B222" s="30"/>
    </row>
    <row r="223" spans="2:2" ht="17.25" thickBot="1">
      <c r="B223" s="30"/>
    </row>
    <row r="224" spans="2:2" ht="17.25" thickBot="1">
      <c r="B224" s="30"/>
    </row>
    <row r="225" spans="2:2" ht="17.25" thickBot="1">
      <c r="B225" s="30"/>
    </row>
    <row r="226" spans="2:2" ht="17.25" thickBot="1">
      <c r="B226" s="30"/>
    </row>
    <row r="227" spans="2:2" ht="17.25" thickBot="1">
      <c r="B227" s="30"/>
    </row>
    <row r="228" spans="2:2" ht="17.25" thickBot="1">
      <c r="B228" s="30"/>
    </row>
    <row r="229" spans="2:2" ht="17.25" thickBot="1">
      <c r="B229" s="30"/>
    </row>
    <row r="230" spans="2:2" ht="17.25" thickBot="1">
      <c r="B230" s="30"/>
    </row>
    <row r="231" spans="2:2" ht="17.25" thickBot="1">
      <c r="B231" s="30"/>
    </row>
    <row r="232" spans="2:2" ht="17.25" thickBot="1">
      <c r="B232" s="30"/>
    </row>
    <row r="233" spans="2:2" ht="17.25" thickBot="1">
      <c r="B233" s="30"/>
    </row>
    <row r="234" spans="2:2" ht="17.25" thickBot="1">
      <c r="B234" s="30"/>
    </row>
    <row r="235" spans="2:2" ht="17.25" thickBot="1">
      <c r="B235" s="30"/>
    </row>
    <row r="236" spans="2:2" ht="17.25" thickBot="1">
      <c r="B236" s="30"/>
    </row>
    <row r="237" spans="2:2" ht="17.25" thickBot="1">
      <c r="B237" s="30"/>
    </row>
    <row r="238" spans="2:2" ht="17.25" thickBot="1">
      <c r="B238" s="30"/>
    </row>
    <row r="239" spans="2:2" ht="17.25" thickBot="1">
      <c r="B239" s="30"/>
    </row>
    <row r="240" spans="2:2" ht="17.25" thickBot="1">
      <c r="B240" s="30"/>
    </row>
    <row r="241" spans="2:2" ht="17.25" thickBot="1">
      <c r="B241" s="30"/>
    </row>
    <row r="242" spans="2:2" ht="17.25" thickBot="1">
      <c r="B242" s="30"/>
    </row>
    <row r="243" spans="2:2" ht="17.25" thickBot="1">
      <c r="B243" s="30"/>
    </row>
    <row r="244" spans="2:2" ht="17.25" thickBot="1">
      <c r="B244" s="30"/>
    </row>
    <row r="245" spans="2:2" ht="17.25" thickBot="1">
      <c r="B245" s="30"/>
    </row>
    <row r="246" spans="2:2" ht="17.25" thickBot="1">
      <c r="B246" s="30"/>
    </row>
    <row r="247" spans="2:2" ht="17.25" thickBot="1">
      <c r="B247" s="30"/>
    </row>
    <row r="248" spans="2:2" ht="17.25" thickBot="1">
      <c r="B248" s="30"/>
    </row>
    <row r="249" spans="2:2" ht="17.25" thickBot="1">
      <c r="B249" s="30"/>
    </row>
    <row r="250" spans="2:2" ht="17.25" thickBot="1">
      <c r="B250" s="30"/>
    </row>
    <row r="251" spans="2:2" ht="17.25" thickBot="1">
      <c r="B251" s="30"/>
    </row>
    <row r="252" spans="2:2" ht="17.25" thickBot="1">
      <c r="B252" s="30"/>
    </row>
    <row r="253" spans="2:2" ht="17.25" thickBot="1">
      <c r="B253" s="30"/>
    </row>
    <row r="254" spans="2:2" ht="17.25" thickBot="1">
      <c r="B254" s="30"/>
    </row>
    <row r="255" spans="2:2" ht="17.25" thickBot="1">
      <c r="B255" s="30"/>
    </row>
    <row r="256" spans="2:2" ht="17.25" thickBot="1">
      <c r="B256" s="30"/>
    </row>
    <row r="257" spans="2:2" ht="17.25" thickBot="1">
      <c r="B257" s="30"/>
    </row>
    <row r="258" spans="2:2" ht="17.25" thickBot="1">
      <c r="B258" s="30"/>
    </row>
    <row r="259" spans="2:2" ht="17.25" thickBot="1">
      <c r="B259" s="30"/>
    </row>
    <row r="260" spans="2:2" ht="17.25" thickBot="1">
      <c r="B260" s="30"/>
    </row>
    <row r="261" spans="2:2" ht="17.25" thickBot="1">
      <c r="B261" s="30"/>
    </row>
    <row r="262" spans="2:2" ht="17.25" thickBot="1">
      <c r="B262" s="30"/>
    </row>
    <row r="263" spans="2:2" ht="17.25" thickBot="1">
      <c r="B263" s="30"/>
    </row>
    <row r="264" spans="2:2" ht="17.25" thickBot="1">
      <c r="B264" s="30"/>
    </row>
    <row r="265" spans="2:2" ht="17.25" thickBot="1">
      <c r="B265" s="30"/>
    </row>
    <row r="266" spans="2:2" ht="17.25" thickBot="1">
      <c r="B266" s="30"/>
    </row>
    <row r="267" spans="2:2" ht="17.25" thickBot="1">
      <c r="B267" s="30"/>
    </row>
    <row r="268" spans="2:2" ht="17.25" thickBot="1">
      <c r="B268" s="30"/>
    </row>
    <row r="269" spans="2:2" ht="17.25" thickBot="1">
      <c r="B269" s="30"/>
    </row>
    <row r="270" spans="2:2" ht="17.25" thickBot="1">
      <c r="B270" s="30"/>
    </row>
    <row r="271" spans="2:2" ht="17.25" thickBot="1">
      <c r="B271" s="30"/>
    </row>
    <row r="272" spans="2:2" ht="17.25" thickBot="1">
      <c r="B272" s="30"/>
    </row>
    <row r="273" spans="2:2" ht="17.25" thickBot="1">
      <c r="B273" s="30"/>
    </row>
    <row r="274" spans="2:2" ht="17.25" thickBot="1">
      <c r="B274" s="30"/>
    </row>
    <row r="275" spans="2:2" ht="17.25" thickBot="1">
      <c r="B275" s="30"/>
    </row>
    <row r="276" spans="2:2" ht="17.25" thickBot="1">
      <c r="B276" s="30"/>
    </row>
    <row r="277" spans="2:2" ht="17.25" thickBot="1">
      <c r="B277" s="30"/>
    </row>
    <row r="278" spans="2:2" ht="17.25" thickBot="1">
      <c r="B278" s="30"/>
    </row>
    <row r="279" spans="2:2" ht="17.25" thickBot="1">
      <c r="B279" s="30"/>
    </row>
    <row r="280" spans="2:2" ht="17.25" thickBot="1">
      <c r="B280" s="30"/>
    </row>
    <row r="281" spans="2:2" ht="17.25" thickBot="1">
      <c r="B281" s="30"/>
    </row>
    <row r="282" spans="2:2" ht="17.25" thickBot="1">
      <c r="B282" s="30"/>
    </row>
    <row r="283" spans="2:2" ht="17.25" thickBot="1">
      <c r="B283" s="30"/>
    </row>
    <row r="284" spans="2:2" ht="17.25" thickBot="1">
      <c r="B284" s="30"/>
    </row>
    <row r="285" spans="2:2" ht="17.25" thickBot="1">
      <c r="B285" s="30"/>
    </row>
    <row r="286" spans="2:2" ht="17.25" thickBot="1">
      <c r="B286" s="30"/>
    </row>
    <row r="287" spans="2:2" ht="17.25" thickBot="1">
      <c r="B287" s="30"/>
    </row>
    <row r="288" spans="2:2" ht="17.25" thickBot="1">
      <c r="B288" s="30"/>
    </row>
    <row r="289" spans="2:2" ht="17.25" thickBot="1">
      <c r="B289" s="30"/>
    </row>
    <row r="290" spans="2:2" ht="17.25" thickBot="1">
      <c r="B290" s="30"/>
    </row>
    <row r="291" spans="2:2" ht="17.25" thickBot="1">
      <c r="B291" s="30"/>
    </row>
    <row r="292" spans="2:2" ht="17.25" thickBot="1">
      <c r="B292" s="30"/>
    </row>
    <row r="293" spans="2:2" ht="17.25" thickBot="1">
      <c r="B293" s="30"/>
    </row>
    <row r="294" spans="2:2" ht="17.25" thickBot="1">
      <c r="B294" s="30"/>
    </row>
    <row r="295" spans="2:2" ht="17.25" thickBot="1">
      <c r="B295" s="30"/>
    </row>
    <row r="296" spans="2:2" ht="17.25" thickBot="1">
      <c r="B296" s="30"/>
    </row>
    <row r="297" spans="2:2" ht="17.25" thickBot="1">
      <c r="B297" s="30"/>
    </row>
    <row r="298" spans="2:2" ht="17.25" thickBot="1">
      <c r="B298" s="30"/>
    </row>
    <row r="299" spans="2:2" ht="17.25" thickBot="1">
      <c r="B299" s="30"/>
    </row>
    <row r="300" spans="2:2" ht="17.25" thickBot="1">
      <c r="B300" s="30"/>
    </row>
    <row r="301" spans="2:2" ht="17.25" thickBot="1">
      <c r="B301" s="30"/>
    </row>
    <row r="302" spans="2:2" ht="17.25" thickBot="1">
      <c r="B302" s="30"/>
    </row>
    <row r="303" spans="2:2" ht="17.25" thickBot="1">
      <c r="B303" s="30"/>
    </row>
    <row r="304" spans="2:2" ht="17.25" thickBot="1">
      <c r="B304" s="30"/>
    </row>
    <row r="305" spans="2:2" ht="17.25" thickBot="1">
      <c r="B305" s="30"/>
    </row>
    <row r="306" spans="2:2" ht="17.25" thickBot="1">
      <c r="B306" s="30"/>
    </row>
    <row r="307" spans="2:2" ht="17.25" thickBot="1">
      <c r="B307" s="30"/>
    </row>
    <row r="308" spans="2:2" ht="17.25" thickBot="1">
      <c r="B308" s="30"/>
    </row>
    <row r="309" spans="2:2" ht="17.25" thickBot="1">
      <c r="B309" s="30"/>
    </row>
    <row r="310" spans="2:2" ht="17.25" thickBot="1">
      <c r="B310" s="30"/>
    </row>
    <row r="311" spans="2:2" ht="17.25" thickBot="1">
      <c r="B311" s="30"/>
    </row>
    <row r="312" spans="2:2" ht="17.25" thickBot="1">
      <c r="B312" s="30"/>
    </row>
    <row r="313" spans="2:2" ht="17.25" thickBot="1">
      <c r="B313" s="30"/>
    </row>
    <row r="314" spans="2:2" ht="17.25" thickBot="1">
      <c r="B314" s="30"/>
    </row>
    <row r="315" spans="2:2" ht="17.25" thickBot="1">
      <c r="B315" s="30"/>
    </row>
    <row r="316" spans="2:2" ht="17.25" thickBot="1">
      <c r="B316" s="30"/>
    </row>
    <row r="317" spans="2:2" ht="17.25" thickBot="1">
      <c r="B317" s="30"/>
    </row>
    <row r="318" spans="2:2" ht="17.25" thickBot="1">
      <c r="B318" s="30"/>
    </row>
    <row r="319" spans="2:2" ht="17.25" thickBot="1">
      <c r="B319" s="30"/>
    </row>
    <row r="320" spans="2:2" ht="17.25" thickBot="1">
      <c r="B320" s="30"/>
    </row>
    <row r="321" spans="2:2" ht="17.25" thickBot="1">
      <c r="B321" s="30"/>
    </row>
    <row r="322" spans="2:2" ht="17.25" thickBot="1">
      <c r="B322" s="30"/>
    </row>
    <row r="323" spans="2:2" ht="17.25" thickBot="1">
      <c r="B323" s="30"/>
    </row>
    <row r="324" spans="2:2" ht="17.25" thickBot="1">
      <c r="B324" s="30"/>
    </row>
    <row r="325" spans="2:2" ht="17.25" thickBot="1">
      <c r="B325" s="30"/>
    </row>
    <row r="326" spans="2:2" ht="17.25" thickBot="1">
      <c r="B326" s="30"/>
    </row>
    <row r="327" spans="2:2" ht="17.25" thickBot="1">
      <c r="B327" s="30"/>
    </row>
    <row r="328" spans="2:2" ht="17.25" thickBot="1">
      <c r="B328" s="30"/>
    </row>
    <row r="329" spans="2:2" ht="17.25" thickBot="1">
      <c r="B329" s="30"/>
    </row>
    <row r="330" spans="2:2" ht="17.25" thickBot="1">
      <c r="B330" s="30"/>
    </row>
    <row r="331" spans="2:2" ht="17.25" thickBot="1">
      <c r="B331" s="30"/>
    </row>
    <row r="332" spans="2:2" ht="17.25" thickBot="1">
      <c r="B332" s="30"/>
    </row>
    <row r="333" spans="2:2" ht="17.25" thickBot="1">
      <c r="B333" s="30"/>
    </row>
    <row r="334" spans="2:2" ht="17.25" thickBot="1">
      <c r="B334" s="30"/>
    </row>
    <row r="335" spans="2:2" ht="17.25" thickBot="1">
      <c r="B335" s="30"/>
    </row>
    <row r="336" spans="2:2" ht="17.25" thickBot="1">
      <c r="B336" s="30"/>
    </row>
    <row r="337" spans="2:2" ht="17.25" thickBot="1">
      <c r="B337" s="30"/>
    </row>
    <row r="338" spans="2:2" ht="17.25" thickBot="1">
      <c r="B338" s="30"/>
    </row>
    <row r="339" spans="2:2" ht="17.25" thickBot="1">
      <c r="B339" s="30"/>
    </row>
    <row r="340" spans="2:2" ht="17.25" thickBot="1">
      <c r="B340" s="30"/>
    </row>
    <row r="341" spans="2:2" ht="17.25" thickBot="1">
      <c r="B341" s="30"/>
    </row>
    <row r="342" spans="2:2" ht="17.25" thickBot="1">
      <c r="B342" s="30"/>
    </row>
    <row r="343" spans="2:2" ht="17.25" thickBot="1">
      <c r="B343" s="30"/>
    </row>
    <row r="344" spans="2:2" ht="17.25" thickBot="1">
      <c r="B344" s="30"/>
    </row>
    <row r="345" spans="2:2" ht="17.25" thickBot="1">
      <c r="B345" s="30"/>
    </row>
    <row r="346" spans="2:2" ht="17.25" thickBot="1">
      <c r="B346" s="30"/>
    </row>
    <row r="347" spans="2:2" ht="17.25" thickBot="1">
      <c r="B347" s="30"/>
    </row>
    <row r="348" spans="2:2" ht="17.25" thickBot="1">
      <c r="B348" s="30"/>
    </row>
    <row r="349" spans="2:2" ht="17.25" thickBot="1">
      <c r="B349" s="30"/>
    </row>
    <row r="350" spans="2:2" ht="17.25" thickBot="1">
      <c r="B350" s="30"/>
    </row>
    <row r="351" spans="2:2" ht="17.25" thickBot="1">
      <c r="B351" s="30"/>
    </row>
    <row r="352" spans="2:2" ht="17.25" thickBot="1">
      <c r="B352" s="30"/>
    </row>
    <row r="353" spans="2:2" ht="17.25" thickBot="1">
      <c r="B353" s="30"/>
    </row>
    <row r="354" spans="2:2" ht="17.25" thickBot="1">
      <c r="B354" s="30"/>
    </row>
    <row r="355" spans="2:2" ht="17.25" thickBot="1">
      <c r="B355" s="30"/>
    </row>
    <row r="356" spans="2:2" ht="17.25" thickBot="1">
      <c r="B356" s="30"/>
    </row>
    <row r="357" spans="2:2" ht="17.25" thickBot="1">
      <c r="B357" s="30"/>
    </row>
    <row r="358" spans="2:2" ht="17.25" thickBot="1">
      <c r="B358" s="30"/>
    </row>
    <row r="359" spans="2:2" ht="17.25" thickBot="1">
      <c r="B359" s="30"/>
    </row>
    <row r="360" spans="2:2" ht="17.25" thickBot="1">
      <c r="B360" s="30"/>
    </row>
    <row r="361" spans="2:2" ht="17.25" thickBot="1">
      <c r="B361" s="30"/>
    </row>
    <row r="362" spans="2:2" ht="17.25" thickBot="1">
      <c r="B362" s="30"/>
    </row>
    <row r="363" spans="2:2" ht="17.25" thickBot="1">
      <c r="B363" s="30"/>
    </row>
    <row r="364" spans="2:2" ht="17.25" thickBot="1">
      <c r="B364" s="30"/>
    </row>
    <row r="365" spans="2:2" ht="17.25" thickBot="1">
      <c r="B365" s="30"/>
    </row>
    <row r="366" spans="2:2" ht="17.25" thickBot="1">
      <c r="B366" s="30"/>
    </row>
    <row r="367" spans="2:2" ht="17.25" thickBot="1">
      <c r="B367" s="30"/>
    </row>
    <row r="368" spans="2:2" ht="17.25" thickBot="1">
      <c r="B368" s="30"/>
    </row>
    <row r="369" spans="2:2" ht="17.25" thickBot="1">
      <c r="B369" s="30"/>
    </row>
    <row r="370" spans="2:2" ht="17.25" thickBot="1">
      <c r="B370" s="30"/>
    </row>
    <row r="371" spans="2:2" ht="17.25" thickBot="1">
      <c r="B371" s="30"/>
    </row>
    <row r="372" spans="2:2" ht="17.25" thickBot="1">
      <c r="B372" s="30"/>
    </row>
    <row r="373" spans="2:2" ht="17.25" thickBot="1">
      <c r="B373" s="30"/>
    </row>
    <row r="374" spans="2:2" ht="17.25" thickBot="1">
      <c r="B374" s="30"/>
    </row>
    <row r="375" spans="2:2" ht="17.25" thickBot="1">
      <c r="B375" s="30"/>
    </row>
    <row r="376" spans="2:2" ht="17.25" thickBot="1">
      <c r="B376" s="30"/>
    </row>
    <row r="377" spans="2:2" ht="17.25" thickBot="1">
      <c r="B377" s="30"/>
    </row>
    <row r="378" spans="2:2" ht="17.25" thickBot="1">
      <c r="B378" s="30"/>
    </row>
    <row r="379" spans="2:2" ht="17.25" thickBot="1">
      <c r="B379" s="30"/>
    </row>
    <row r="380" spans="2:2" ht="17.25" thickBot="1">
      <c r="B380" s="30"/>
    </row>
    <row r="381" spans="2:2" ht="17.25" thickBot="1">
      <c r="B381" s="30"/>
    </row>
    <row r="382" spans="2:2" ht="17.25" thickBot="1">
      <c r="B382" s="30"/>
    </row>
    <row r="383" spans="2:2" ht="17.25" thickBot="1">
      <c r="B383" s="30"/>
    </row>
    <row r="384" spans="2:2" ht="17.25" thickBot="1">
      <c r="B384" s="30"/>
    </row>
    <row r="385" spans="2:2" ht="17.25" thickBot="1">
      <c r="B385" s="30"/>
    </row>
    <row r="386" spans="2:2" ht="17.25" thickBot="1">
      <c r="B386" s="30"/>
    </row>
    <row r="387" spans="2:2" ht="17.25" thickBot="1">
      <c r="B387" s="30"/>
    </row>
    <row r="388" spans="2:2" ht="17.25" thickBot="1">
      <c r="B388" s="30"/>
    </row>
    <row r="389" spans="2:2" ht="17.25" thickBot="1">
      <c r="B389" s="30"/>
    </row>
    <row r="390" spans="2:2" ht="17.25" thickBot="1">
      <c r="B390" s="30"/>
    </row>
    <row r="391" spans="2:2" ht="17.25" thickBot="1">
      <c r="B391" s="30"/>
    </row>
    <row r="392" spans="2:2" ht="17.25" thickBot="1">
      <c r="B392" s="30"/>
    </row>
    <row r="393" spans="2:2" ht="17.25" thickBot="1">
      <c r="B393" s="30"/>
    </row>
    <row r="394" spans="2:2" ht="17.25" thickBot="1">
      <c r="B394" s="30"/>
    </row>
    <row r="395" spans="2:2" ht="17.25" thickBot="1">
      <c r="B395" s="30"/>
    </row>
    <row r="396" spans="2:2" ht="17.25" thickBot="1">
      <c r="B396" s="30"/>
    </row>
    <row r="397" spans="2:2" ht="17.25" thickBot="1">
      <c r="B397" s="30"/>
    </row>
    <row r="398" spans="2:2" ht="17.25" thickBot="1">
      <c r="B398" s="30"/>
    </row>
    <row r="399" spans="2:2" ht="17.25" thickBot="1">
      <c r="B399" s="30"/>
    </row>
    <row r="400" spans="2:2" ht="17.25" thickBot="1">
      <c r="B400" s="30"/>
    </row>
    <row r="401" spans="2:2" ht="17.25" thickBot="1">
      <c r="B401" s="30"/>
    </row>
    <row r="402" spans="2:2" ht="17.25" thickBot="1">
      <c r="B402" s="30"/>
    </row>
    <row r="403" spans="2:2" ht="17.25" thickBot="1">
      <c r="B403" s="30"/>
    </row>
    <row r="404" spans="2:2" ht="17.25" thickBot="1">
      <c r="B404" s="30"/>
    </row>
    <row r="405" spans="2:2" ht="17.25" thickBot="1">
      <c r="B405" s="30"/>
    </row>
    <row r="406" spans="2:2" ht="17.25" thickBot="1">
      <c r="B406" s="30"/>
    </row>
    <row r="407" spans="2:2" ht="17.25" thickBot="1">
      <c r="B407" s="30"/>
    </row>
    <row r="408" spans="2:2" ht="17.25" thickBot="1">
      <c r="B408" s="30"/>
    </row>
    <row r="409" spans="2:2" ht="17.25" thickBot="1">
      <c r="B409" s="30"/>
    </row>
    <row r="410" spans="2:2" ht="17.25" thickBot="1">
      <c r="B410" s="30"/>
    </row>
    <row r="411" spans="2:2" ht="17.25" thickBot="1">
      <c r="B411" s="30"/>
    </row>
    <row r="412" spans="2:2" ht="17.25" thickBot="1">
      <c r="B412" s="30"/>
    </row>
    <row r="413" spans="2:2" ht="17.25" thickBot="1">
      <c r="B413" s="30"/>
    </row>
    <row r="414" spans="2:2" ht="17.25" thickBot="1">
      <c r="B414" s="30"/>
    </row>
    <row r="415" spans="2:2" ht="17.25" thickBot="1">
      <c r="B415" s="30"/>
    </row>
    <row r="416" spans="2:2" ht="17.25" thickBot="1">
      <c r="B416" s="30"/>
    </row>
    <row r="417" spans="2:2" ht="17.25" thickBot="1">
      <c r="B417" s="30"/>
    </row>
    <row r="418" spans="2:2" ht="17.25" thickBot="1">
      <c r="B418" s="30"/>
    </row>
    <row r="419" spans="2:2" ht="17.25" thickBot="1">
      <c r="B419" s="30"/>
    </row>
    <row r="420" spans="2:2" ht="17.25" thickBot="1">
      <c r="B420" s="30"/>
    </row>
    <row r="421" spans="2:2" ht="17.25" thickBot="1">
      <c r="B421" s="30"/>
    </row>
    <row r="422" spans="2:2" ht="17.25" thickBot="1">
      <c r="B422" s="30"/>
    </row>
    <row r="423" spans="2:2" ht="17.25" thickBot="1">
      <c r="B423" s="30"/>
    </row>
    <row r="424" spans="2:2" ht="17.25" thickBot="1">
      <c r="B424" s="30"/>
    </row>
    <row r="425" spans="2:2" ht="17.25" thickBot="1">
      <c r="B425" s="30"/>
    </row>
    <row r="426" spans="2:2" ht="17.25" thickBot="1">
      <c r="B426" s="30"/>
    </row>
    <row r="427" spans="2:2" ht="17.25" thickBot="1">
      <c r="B427" s="30"/>
    </row>
    <row r="428" spans="2:2" ht="17.25" thickBot="1">
      <c r="B428" s="30"/>
    </row>
    <row r="429" spans="2:2" ht="17.25" thickBot="1">
      <c r="B429" s="30"/>
    </row>
    <row r="430" spans="2:2" ht="17.25" thickBot="1">
      <c r="B430" s="30"/>
    </row>
    <row r="431" spans="2:2" ht="17.25" thickBot="1">
      <c r="B431" s="30"/>
    </row>
    <row r="432" spans="2:2" ht="17.25" thickBot="1">
      <c r="B432" s="30"/>
    </row>
    <row r="433" spans="2:2" ht="17.25" thickBot="1">
      <c r="B433" s="30"/>
    </row>
    <row r="434" spans="2:2" ht="17.25" thickBot="1">
      <c r="B434" s="30"/>
    </row>
    <row r="435" spans="2:2" ht="17.25" thickBot="1">
      <c r="B435" s="30"/>
    </row>
    <row r="436" spans="2:2" ht="17.25" thickBot="1">
      <c r="B436" s="30"/>
    </row>
    <row r="437" spans="2:2" ht="17.25" thickBot="1">
      <c r="B437" s="30"/>
    </row>
    <row r="438" spans="2:2" ht="17.25" thickBot="1">
      <c r="B438" s="30"/>
    </row>
    <row r="439" spans="2:2" ht="17.25" thickBot="1">
      <c r="B439" s="30"/>
    </row>
    <row r="440" spans="2:2" ht="17.25" thickBot="1">
      <c r="B440" s="30"/>
    </row>
    <row r="441" spans="2:2" ht="17.25" thickBot="1">
      <c r="B441" s="30"/>
    </row>
    <row r="442" spans="2:2" ht="17.25" thickBot="1">
      <c r="B442" s="30"/>
    </row>
    <row r="443" spans="2:2" ht="17.25" thickBot="1">
      <c r="B443" s="30"/>
    </row>
    <row r="444" spans="2:2" ht="17.25" thickBot="1">
      <c r="B444" s="30"/>
    </row>
    <row r="445" spans="2:2" ht="17.25" thickBot="1">
      <c r="B445" s="30"/>
    </row>
    <row r="446" spans="2:2" ht="17.25" thickBot="1">
      <c r="B446" s="30"/>
    </row>
    <row r="447" spans="2:2" ht="17.25" thickBot="1">
      <c r="B447" s="30"/>
    </row>
    <row r="448" spans="2:2" ht="17.25" thickBot="1">
      <c r="B448" s="30"/>
    </row>
    <row r="449" spans="2:2" ht="17.25" thickBot="1">
      <c r="B449" s="30"/>
    </row>
    <row r="450" spans="2:2" ht="17.25" thickBot="1">
      <c r="B450" s="30"/>
    </row>
    <row r="451" spans="2:2" ht="17.25" thickBot="1">
      <c r="B451" s="30"/>
    </row>
    <row r="452" spans="2:2" ht="17.25" thickBot="1">
      <c r="B452" s="30"/>
    </row>
    <row r="453" spans="2:2" ht="17.25" thickBot="1">
      <c r="B453" s="30"/>
    </row>
    <row r="454" spans="2:2" ht="17.25" thickBot="1">
      <c r="B454" s="30"/>
    </row>
    <row r="455" spans="2:2" ht="17.25" thickBot="1">
      <c r="B455" s="30"/>
    </row>
    <row r="456" spans="2:2" ht="17.25" thickBot="1">
      <c r="B456" s="30"/>
    </row>
    <row r="457" spans="2:2" ht="17.25" thickBot="1">
      <c r="B457" s="30"/>
    </row>
    <row r="458" spans="2:2" ht="17.25" thickBot="1">
      <c r="B458" s="30"/>
    </row>
    <row r="459" spans="2:2" ht="17.25" thickBot="1">
      <c r="B459" s="30"/>
    </row>
    <row r="460" spans="2:2" ht="17.25" thickBot="1">
      <c r="B460" s="30"/>
    </row>
    <row r="461" spans="2:2" ht="17.25" thickBot="1">
      <c r="B461" s="30"/>
    </row>
    <row r="462" spans="2:2" ht="17.25" thickBot="1">
      <c r="B462" s="30"/>
    </row>
    <row r="463" spans="2:2" ht="17.25" thickBot="1">
      <c r="B463" s="30"/>
    </row>
    <row r="464" spans="2:2" ht="17.25" thickBot="1">
      <c r="B464" s="30"/>
    </row>
    <row r="465" spans="2:2" ht="17.25" thickBot="1">
      <c r="B465" s="30"/>
    </row>
    <row r="466" spans="2:2" ht="17.25" thickBot="1">
      <c r="B466" s="30"/>
    </row>
    <row r="467" spans="2:2" ht="17.25" thickBot="1">
      <c r="B467" s="30"/>
    </row>
    <row r="468" spans="2:2" ht="17.25" thickBot="1">
      <c r="B468" s="30"/>
    </row>
    <row r="469" spans="2:2" ht="17.25" thickBot="1">
      <c r="B469" s="30"/>
    </row>
    <row r="470" spans="2:2" ht="17.25" thickBot="1">
      <c r="B470" s="30"/>
    </row>
    <row r="471" spans="2:2" ht="17.25" thickBot="1">
      <c r="B471" s="30"/>
    </row>
    <row r="472" spans="2:2" ht="17.25" thickBot="1">
      <c r="B472" s="30"/>
    </row>
    <row r="473" spans="2:2" ht="17.25" thickBot="1">
      <c r="B473" s="30"/>
    </row>
    <row r="474" spans="2:2" ht="17.25" thickBot="1">
      <c r="B474" s="30"/>
    </row>
    <row r="475" spans="2:2" ht="17.25" thickBot="1">
      <c r="B475" s="30"/>
    </row>
    <row r="476" spans="2:2" ht="17.25" thickBot="1">
      <c r="B476" s="30"/>
    </row>
    <row r="477" spans="2:2" ht="17.25" thickBot="1">
      <c r="B477" s="30"/>
    </row>
    <row r="478" spans="2:2" ht="17.25" thickBot="1">
      <c r="B478" s="30"/>
    </row>
    <row r="479" spans="2:2" ht="17.25" thickBot="1">
      <c r="B479" s="30"/>
    </row>
    <row r="480" spans="2:2" ht="17.25" thickBot="1">
      <c r="B480" s="30"/>
    </row>
    <row r="481" spans="2:2" ht="17.25" thickBot="1">
      <c r="B481" s="30"/>
    </row>
    <row r="482" spans="2:2" ht="17.25" thickBot="1">
      <c r="B482" s="30"/>
    </row>
    <row r="483" spans="2:2" ht="17.25" thickBot="1">
      <c r="B483" s="30"/>
    </row>
    <row r="484" spans="2:2" ht="17.25" thickBot="1">
      <c r="B484" s="30"/>
    </row>
    <row r="485" spans="2:2" ht="17.25" thickBot="1">
      <c r="B485" s="30"/>
    </row>
    <row r="486" spans="2:2" ht="17.25" thickBot="1">
      <c r="B486" s="30"/>
    </row>
    <row r="487" spans="2:2" ht="17.25" thickBot="1">
      <c r="B487" s="30"/>
    </row>
    <row r="488" spans="2:2" ht="17.25" thickBot="1">
      <c r="B488" s="30"/>
    </row>
    <row r="489" spans="2:2" ht="17.25" thickBot="1">
      <c r="B489" s="30"/>
    </row>
    <row r="490" spans="2:2" ht="17.25" thickBot="1">
      <c r="B490" s="30"/>
    </row>
    <row r="491" spans="2:2" ht="17.25" thickBot="1">
      <c r="B491" s="30"/>
    </row>
    <row r="492" spans="2:2" ht="17.25" thickBot="1">
      <c r="B492" s="30"/>
    </row>
    <row r="493" spans="2:2" ht="17.25" thickBot="1">
      <c r="B493" s="30"/>
    </row>
    <row r="494" spans="2:2" ht="17.25" thickBot="1">
      <c r="B494" s="30"/>
    </row>
    <row r="495" spans="2:2" ht="17.25" thickBot="1">
      <c r="B495" s="30"/>
    </row>
    <row r="496" spans="2:2" ht="17.25" thickBot="1">
      <c r="B496" s="30"/>
    </row>
    <row r="497" spans="2:2" ht="17.25" thickBot="1">
      <c r="B497" s="30"/>
    </row>
    <row r="498" spans="2:2" ht="17.25" thickBot="1">
      <c r="B498" s="30"/>
    </row>
    <row r="499" spans="2:2" ht="17.25" thickBot="1">
      <c r="B499" s="30"/>
    </row>
    <row r="500" spans="2:2" ht="17.25" thickBot="1">
      <c r="B500" s="30"/>
    </row>
    <row r="501" spans="2:2" ht="17.25" thickBot="1">
      <c r="B501" s="30"/>
    </row>
    <row r="502" spans="2:2" ht="17.25" thickBot="1">
      <c r="B502" s="30"/>
    </row>
    <row r="503" spans="2:2" ht="17.25" thickBot="1">
      <c r="B503" s="30"/>
    </row>
    <row r="504" spans="2:2" ht="17.25" thickBot="1">
      <c r="B504" s="30"/>
    </row>
    <row r="505" spans="2:2" ht="17.25" thickBot="1">
      <c r="B505" s="30"/>
    </row>
    <row r="506" spans="2:2" ht="17.25" thickBot="1">
      <c r="B506" s="30"/>
    </row>
    <row r="507" spans="2:2" ht="17.25" thickBot="1">
      <c r="B507" s="30"/>
    </row>
    <row r="508" spans="2:2" ht="17.25" thickBot="1">
      <c r="B508" s="30"/>
    </row>
    <row r="509" spans="2:2" ht="17.25" thickBot="1">
      <c r="B509" s="30"/>
    </row>
    <row r="510" spans="2:2" ht="17.25" thickBot="1">
      <c r="B510" s="30"/>
    </row>
    <row r="511" spans="2:2" ht="17.25" thickBot="1">
      <c r="B511" s="30"/>
    </row>
    <row r="512" spans="2:2" ht="17.25" thickBot="1">
      <c r="B512" s="30"/>
    </row>
    <row r="513" spans="2:2" ht="17.25" thickBot="1">
      <c r="B513" s="30"/>
    </row>
    <row r="514" spans="2:2" ht="17.25" thickBot="1">
      <c r="B514" s="30"/>
    </row>
    <row r="515" spans="2:2" ht="17.25" thickBot="1">
      <c r="B515" s="30"/>
    </row>
    <row r="516" spans="2:2" ht="17.25" thickBot="1">
      <c r="B516" s="30"/>
    </row>
    <row r="517" spans="2:2" ht="17.25" thickBot="1">
      <c r="B517" s="30"/>
    </row>
    <row r="518" spans="2:2" ht="17.25" thickBot="1">
      <c r="B518" s="30"/>
    </row>
    <row r="519" spans="2:2" ht="17.25" thickBot="1">
      <c r="B519" s="30"/>
    </row>
    <row r="520" spans="2:2" ht="17.25" thickBot="1">
      <c r="B520" s="30"/>
    </row>
    <row r="521" spans="2:2" ht="17.25" thickBot="1">
      <c r="B521" s="30"/>
    </row>
    <row r="522" spans="2:2" ht="17.25" thickBot="1">
      <c r="B522" s="30"/>
    </row>
    <row r="523" spans="2:2" ht="17.25" thickBot="1">
      <c r="B523" s="30"/>
    </row>
    <row r="524" spans="2:2" ht="17.25" thickBot="1">
      <c r="B524" s="30"/>
    </row>
    <row r="525" spans="2:2" ht="17.25" thickBot="1">
      <c r="B525" s="30"/>
    </row>
    <row r="526" spans="2:2" ht="17.25" thickBot="1">
      <c r="B526" s="30"/>
    </row>
    <row r="527" spans="2:2" ht="17.25" thickBot="1">
      <c r="B527" s="30"/>
    </row>
    <row r="528" spans="2:2" ht="17.25" thickBot="1">
      <c r="B528" s="30"/>
    </row>
    <row r="529" spans="2:2" ht="17.25" thickBot="1">
      <c r="B529" s="30"/>
    </row>
    <row r="530" spans="2:2" ht="17.25" thickBot="1">
      <c r="B530" s="30"/>
    </row>
    <row r="531" spans="2:2" ht="17.25" thickBot="1">
      <c r="B531" s="30"/>
    </row>
    <row r="532" spans="2:2" ht="17.25" thickBot="1">
      <c r="B532" s="30"/>
    </row>
    <row r="533" spans="2:2" ht="17.25" thickBot="1">
      <c r="B533" s="30"/>
    </row>
    <row r="534" spans="2:2" ht="17.25" thickBot="1">
      <c r="B534" s="30"/>
    </row>
    <row r="535" spans="2:2" ht="17.25" thickBot="1">
      <c r="B535" s="30"/>
    </row>
    <row r="536" spans="2:2" ht="17.25" thickBot="1">
      <c r="B536" s="30"/>
    </row>
    <row r="537" spans="2:2" ht="17.25" thickBot="1">
      <c r="B537" s="30"/>
    </row>
    <row r="538" spans="2:2" ht="17.25" thickBot="1">
      <c r="B538" s="30"/>
    </row>
    <row r="539" spans="2:2" ht="17.25" thickBot="1">
      <c r="B539" s="30"/>
    </row>
    <row r="540" spans="2:2" ht="17.25" thickBot="1">
      <c r="B540" s="30"/>
    </row>
    <row r="541" spans="2:2" ht="17.25" thickBot="1">
      <c r="B541" s="30"/>
    </row>
    <row r="542" spans="2:2" ht="17.25" thickBot="1">
      <c r="B542" s="30"/>
    </row>
    <row r="543" spans="2:2" ht="17.25" thickBot="1">
      <c r="B543" s="30"/>
    </row>
    <row r="544" spans="2:2" ht="17.25" thickBot="1">
      <c r="B544" s="30"/>
    </row>
    <row r="545" spans="2:2" ht="17.25" thickBot="1">
      <c r="B545" s="30"/>
    </row>
    <row r="546" spans="2:2" ht="17.25" thickBot="1">
      <c r="B546" s="30"/>
    </row>
    <row r="547" spans="2:2" ht="17.25" thickBot="1">
      <c r="B547" s="30"/>
    </row>
    <row r="548" spans="2:2" ht="17.25" thickBot="1">
      <c r="B548" s="30"/>
    </row>
    <row r="549" spans="2:2" ht="17.25" thickBot="1">
      <c r="B549" s="30"/>
    </row>
    <row r="550" spans="2:2" ht="17.25" thickBot="1">
      <c r="B550" s="30"/>
    </row>
    <row r="551" spans="2:2" ht="17.25" thickBot="1">
      <c r="B551" s="30"/>
    </row>
    <row r="552" spans="2:2" ht="17.25" thickBot="1">
      <c r="B552" s="30"/>
    </row>
    <row r="553" spans="2:2" ht="17.25" thickBot="1">
      <c r="B553" s="30"/>
    </row>
    <row r="554" spans="2:2" ht="17.25" thickBot="1">
      <c r="B554" s="30"/>
    </row>
    <row r="555" spans="2:2" ht="17.25" thickBot="1">
      <c r="B555" s="30"/>
    </row>
    <row r="556" spans="2:2" ht="17.25" thickBot="1">
      <c r="B556" s="30"/>
    </row>
    <row r="557" spans="2:2" ht="17.25" thickBot="1">
      <c r="B557" s="30"/>
    </row>
    <row r="558" spans="2:2" ht="17.25" thickBot="1">
      <c r="B558" s="30"/>
    </row>
    <row r="559" spans="2:2" ht="17.25" thickBot="1">
      <c r="B559" s="30"/>
    </row>
    <row r="560" spans="2:2" ht="17.25" thickBot="1">
      <c r="B560" s="30"/>
    </row>
    <row r="561" spans="2:2" ht="17.25" thickBot="1">
      <c r="B561" s="30"/>
    </row>
    <row r="562" spans="2:2" ht="17.25" thickBot="1">
      <c r="B562" s="30"/>
    </row>
    <row r="563" spans="2:2" ht="17.25" thickBot="1">
      <c r="B563" s="30"/>
    </row>
    <row r="564" spans="2:2" ht="17.25" thickBot="1">
      <c r="B564" s="30"/>
    </row>
    <row r="565" spans="2:2" ht="17.25" thickBot="1">
      <c r="B565" s="30"/>
    </row>
    <row r="566" spans="2:2" ht="17.25" thickBot="1">
      <c r="B566" s="30"/>
    </row>
    <row r="567" spans="2:2" ht="17.25" thickBot="1">
      <c r="B567" s="30"/>
    </row>
    <row r="568" spans="2:2" ht="17.25" thickBot="1">
      <c r="B568" s="30"/>
    </row>
    <row r="569" spans="2:2" ht="17.25" thickBot="1">
      <c r="B569" s="30"/>
    </row>
    <row r="570" spans="2:2" ht="17.25" thickBot="1">
      <c r="B570" s="30"/>
    </row>
    <row r="571" spans="2:2" ht="17.25" thickBot="1">
      <c r="B571" s="30"/>
    </row>
    <row r="572" spans="2:2" ht="17.25" thickBot="1">
      <c r="B572" s="30"/>
    </row>
    <row r="573" spans="2:2" ht="17.25" thickBot="1">
      <c r="B573" s="30"/>
    </row>
    <row r="574" spans="2:2" ht="17.25" thickBot="1">
      <c r="B574" s="30"/>
    </row>
    <row r="575" spans="2:2" ht="17.25" thickBot="1">
      <c r="B575" s="30"/>
    </row>
    <row r="576" spans="2:2" ht="17.25" thickBot="1">
      <c r="B576" s="30"/>
    </row>
    <row r="577" spans="2:2" ht="17.25" thickBot="1">
      <c r="B577" s="30"/>
    </row>
    <row r="578" spans="2:2" ht="17.25" thickBot="1">
      <c r="B578" s="30"/>
    </row>
    <row r="579" spans="2:2" ht="17.25" thickBot="1">
      <c r="B579" s="30"/>
    </row>
    <row r="580" spans="2:2" ht="17.25" thickBot="1">
      <c r="B580" s="30"/>
    </row>
    <row r="581" spans="2:2" ht="17.25" thickBot="1">
      <c r="B581" s="30"/>
    </row>
    <row r="582" spans="2:2" ht="17.25" thickBot="1">
      <c r="B582" s="30"/>
    </row>
    <row r="583" spans="2:2" ht="17.25" thickBot="1">
      <c r="B583" s="30"/>
    </row>
    <row r="584" spans="2:2" ht="17.25" thickBot="1">
      <c r="B584" s="30"/>
    </row>
    <row r="585" spans="2:2" ht="17.25" thickBot="1">
      <c r="B585" s="30"/>
    </row>
    <row r="586" spans="2:2" ht="17.25" thickBot="1">
      <c r="B586" s="30"/>
    </row>
    <row r="587" spans="2:2" ht="17.25" thickBot="1">
      <c r="B587" s="30"/>
    </row>
    <row r="588" spans="2:2" ht="17.25" thickBot="1">
      <c r="B588" s="30"/>
    </row>
    <row r="589" spans="2:2" ht="17.25" thickBot="1">
      <c r="B589" s="30"/>
    </row>
    <row r="590" spans="2:2" ht="17.25" thickBot="1">
      <c r="B590" s="30"/>
    </row>
    <row r="591" spans="2:2" ht="17.25" thickBot="1">
      <c r="B591" s="30"/>
    </row>
    <row r="592" spans="2:2" ht="17.25" thickBot="1">
      <c r="B592" s="30"/>
    </row>
    <row r="593" spans="2:2" ht="17.25" thickBot="1">
      <c r="B593" s="30"/>
    </row>
    <row r="594" spans="2:2" ht="17.25" thickBot="1">
      <c r="B594" s="30"/>
    </row>
    <row r="595" spans="2:2" ht="17.25" thickBot="1">
      <c r="B595" s="30"/>
    </row>
    <row r="596" spans="2:2" ht="17.25" thickBot="1">
      <c r="B596" s="30"/>
    </row>
    <row r="597" spans="2:2" ht="17.25" thickBot="1">
      <c r="B597" s="30"/>
    </row>
    <row r="598" spans="2:2" ht="17.25" thickBot="1">
      <c r="B598" s="30"/>
    </row>
    <row r="599" spans="2:2" ht="17.25" thickBot="1">
      <c r="B599" s="30"/>
    </row>
    <row r="600" spans="2:2" ht="17.25" thickBot="1">
      <c r="B600" s="30"/>
    </row>
    <row r="601" spans="2:2" ht="17.25" thickBot="1">
      <c r="B601" s="30"/>
    </row>
    <row r="602" spans="2:2" ht="17.25" thickBot="1">
      <c r="B602" s="30"/>
    </row>
    <row r="603" spans="2:2" ht="17.25" thickBot="1">
      <c r="B603" s="30"/>
    </row>
    <row r="604" spans="2:2" ht="17.25" thickBot="1">
      <c r="B604" s="30"/>
    </row>
    <row r="605" spans="2:2" ht="17.25" thickBot="1">
      <c r="B605" s="30"/>
    </row>
    <row r="606" spans="2:2" ht="17.25" thickBot="1">
      <c r="B606" s="30"/>
    </row>
    <row r="607" spans="2:2" ht="17.25" thickBot="1">
      <c r="B607" s="30"/>
    </row>
    <row r="608" spans="2:2" ht="17.25" thickBot="1">
      <c r="B608" s="30"/>
    </row>
    <row r="609" spans="2:2" ht="17.25" thickBot="1">
      <c r="B609" s="30"/>
    </row>
    <row r="610" spans="2:2" ht="17.25" thickBot="1">
      <c r="B610" s="30"/>
    </row>
    <row r="611" spans="2:2" ht="17.25" thickBot="1">
      <c r="B611" s="30"/>
    </row>
    <row r="612" spans="2:2" ht="17.25" thickBot="1">
      <c r="B612" s="30"/>
    </row>
    <row r="613" spans="2:2" ht="17.25" thickBot="1">
      <c r="B613" s="30"/>
    </row>
    <row r="614" spans="2:2" ht="17.25" thickBot="1">
      <c r="B614" s="30"/>
    </row>
    <row r="615" spans="2:2" ht="17.25" thickBot="1">
      <c r="B615" s="30"/>
    </row>
    <row r="616" spans="2:2" ht="17.25" thickBot="1">
      <c r="B616" s="30"/>
    </row>
    <row r="617" spans="2:2" ht="17.25" thickBot="1">
      <c r="B617" s="30"/>
    </row>
    <row r="618" spans="2:2" ht="17.25" thickBot="1">
      <c r="B618" s="30"/>
    </row>
    <row r="619" spans="2:2" ht="17.25" thickBot="1">
      <c r="B619" s="30"/>
    </row>
    <row r="620" spans="2:2" ht="17.25" thickBot="1">
      <c r="B620" s="30"/>
    </row>
    <row r="621" spans="2:2" ht="17.25" thickBot="1">
      <c r="B621" s="30"/>
    </row>
    <row r="622" spans="2:2" ht="17.25" thickBot="1">
      <c r="B622" s="30"/>
    </row>
    <row r="623" spans="2:2" ht="17.25" thickBot="1">
      <c r="B623" s="30"/>
    </row>
    <row r="624" spans="2:2" ht="17.25" thickBot="1">
      <c r="B624" s="30"/>
    </row>
    <row r="625" spans="2:2" ht="17.25" thickBot="1">
      <c r="B625" s="30"/>
    </row>
    <row r="626" spans="2:2" ht="17.25" thickBot="1">
      <c r="B626" s="30"/>
    </row>
    <row r="627" spans="2:2" ht="17.25" thickBot="1">
      <c r="B627" s="30"/>
    </row>
    <row r="628" spans="2:2" ht="17.25" thickBot="1">
      <c r="B628" s="30"/>
    </row>
    <row r="629" spans="2:2" ht="17.25" thickBot="1">
      <c r="B629" s="30"/>
    </row>
    <row r="630" spans="2:2" ht="17.25" thickBot="1">
      <c r="B630" s="30"/>
    </row>
    <row r="631" spans="2:2" ht="17.25" thickBot="1">
      <c r="B631" s="30"/>
    </row>
    <row r="632" spans="2:2" ht="17.25" thickBot="1">
      <c r="B632" s="30"/>
    </row>
    <row r="633" spans="2:2" ht="17.25" thickBot="1">
      <c r="B633" s="30"/>
    </row>
    <row r="634" spans="2:2" ht="17.25" thickBot="1">
      <c r="B634" s="30"/>
    </row>
    <row r="635" spans="2:2" ht="17.25" thickBot="1">
      <c r="B635" s="30"/>
    </row>
    <row r="636" spans="2:2" ht="17.25" thickBot="1">
      <c r="B636" s="30"/>
    </row>
    <row r="637" spans="2:2" ht="17.25" thickBot="1">
      <c r="B637" s="30"/>
    </row>
    <row r="638" spans="2:2" ht="17.25" thickBot="1">
      <c r="B638" s="30"/>
    </row>
    <row r="639" spans="2:2" ht="17.25" thickBot="1">
      <c r="B639" s="30"/>
    </row>
    <row r="640" spans="2:2" ht="17.25" thickBot="1">
      <c r="B640" s="30"/>
    </row>
    <row r="641" spans="2:2" ht="17.25" thickBot="1">
      <c r="B641" s="30"/>
    </row>
    <row r="642" spans="2:2" ht="17.25" thickBot="1">
      <c r="B642" s="30"/>
    </row>
    <row r="643" spans="2:2" ht="17.25" thickBot="1">
      <c r="B643" s="30"/>
    </row>
    <row r="644" spans="2:2" ht="17.25" thickBot="1">
      <c r="B644" s="30"/>
    </row>
    <row r="645" spans="2:2" ht="17.25" thickBot="1">
      <c r="B645" s="30"/>
    </row>
    <row r="646" spans="2:2" ht="17.25" thickBot="1">
      <c r="B646" s="30"/>
    </row>
    <row r="647" spans="2:2" ht="17.25" thickBot="1">
      <c r="B647" s="30"/>
    </row>
    <row r="648" spans="2:2" ht="17.25" thickBot="1">
      <c r="B648" s="30"/>
    </row>
    <row r="649" spans="2:2" ht="17.25" thickBot="1">
      <c r="B649" s="30"/>
    </row>
    <row r="650" spans="2:2" ht="17.25" thickBot="1">
      <c r="B650" s="30"/>
    </row>
    <row r="651" spans="2:2" ht="17.25" thickBot="1">
      <c r="B651" s="30"/>
    </row>
    <row r="652" spans="2:2" ht="17.25" thickBot="1">
      <c r="B652" s="30"/>
    </row>
    <row r="653" spans="2:2" ht="17.25" thickBot="1">
      <c r="B653" s="30"/>
    </row>
    <row r="654" spans="2:2" ht="17.25" thickBot="1">
      <c r="B654" s="30"/>
    </row>
    <row r="655" spans="2:2" ht="17.25" thickBot="1">
      <c r="B655" s="30"/>
    </row>
    <row r="656" spans="2:2" ht="17.25" thickBot="1">
      <c r="B656" s="30"/>
    </row>
    <row r="657" spans="2:2" ht="17.25" thickBot="1">
      <c r="B657" s="30"/>
    </row>
    <row r="658" spans="2:2" ht="17.25" thickBot="1">
      <c r="B658" s="30"/>
    </row>
    <row r="659" spans="2:2" ht="17.25" thickBot="1">
      <c r="B659" s="30"/>
    </row>
    <row r="660" spans="2:2" ht="17.25" thickBot="1">
      <c r="B660" s="30"/>
    </row>
    <row r="661" spans="2:2" ht="17.25" thickBot="1">
      <c r="B661" s="30"/>
    </row>
    <row r="662" spans="2:2" ht="17.25" thickBot="1">
      <c r="B662" s="30"/>
    </row>
    <row r="663" spans="2:2" ht="17.25" thickBot="1">
      <c r="B663" s="30"/>
    </row>
    <row r="664" spans="2:2" ht="17.25" thickBot="1">
      <c r="B664" s="30"/>
    </row>
    <row r="665" spans="2:2" ht="17.25" thickBot="1">
      <c r="B665" s="30"/>
    </row>
    <row r="666" spans="2:2" ht="17.25" thickBot="1">
      <c r="B666" s="30"/>
    </row>
    <row r="667" spans="2:2" ht="17.25" thickBot="1">
      <c r="B667" s="30"/>
    </row>
    <row r="668" spans="2:2" ht="17.25" thickBot="1">
      <c r="B668" s="30"/>
    </row>
    <row r="669" spans="2:2" ht="17.25" thickBot="1">
      <c r="B669" s="30"/>
    </row>
    <row r="670" spans="2:2" ht="17.25" thickBot="1">
      <c r="B670" s="30"/>
    </row>
    <row r="671" spans="2:2" ht="17.25" thickBot="1">
      <c r="B671" s="30"/>
    </row>
    <row r="672" spans="2:2" ht="17.25" thickBot="1">
      <c r="B672" s="30"/>
    </row>
    <row r="673" spans="2:2" ht="17.25" thickBot="1">
      <c r="B673" s="30"/>
    </row>
    <row r="674" spans="2:2" ht="17.25" thickBot="1">
      <c r="B674" s="30"/>
    </row>
    <row r="675" spans="2:2" ht="17.25" thickBot="1">
      <c r="B675" s="30"/>
    </row>
    <row r="676" spans="2:2" ht="17.25" thickBot="1">
      <c r="B676" s="30"/>
    </row>
    <row r="677" spans="2:2" ht="17.25" thickBot="1">
      <c r="B677" s="30"/>
    </row>
    <row r="678" spans="2:2" ht="17.25" thickBot="1">
      <c r="B678" s="30"/>
    </row>
    <row r="679" spans="2:2" ht="17.25" thickBot="1">
      <c r="B679" s="30"/>
    </row>
    <row r="680" spans="2:2" ht="17.25" thickBot="1">
      <c r="B680" s="30"/>
    </row>
    <row r="681" spans="2:2" ht="17.25" thickBot="1">
      <c r="B681" s="30"/>
    </row>
    <row r="682" spans="2:2" ht="17.25" thickBot="1">
      <c r="B682" s="30"/>
    </row>
    <row r="683" spans="2:2" ht="17.25" thickBot="1">
      <c r="B683" s="30"/>
    </row>
    <row r="684" spans="2:2" ht="17.25" thickBot="1">
      <c r="B684" s="30"/>
    </row>
    <row r="685" spans="2:2" ht="17.25" thickBot="1">
      <c r="B685" s="30"/>
    </row>
    <row r="686" spans="2:2" ht="17.25" thickBot="1">
      <c r="B686" s="30"/>
    </row>
    <row r="687" spans="2:2" ht="17.25" thickBot="1">
      <c r="B687" s="30"/>
    </row>
    <row r="688" spans="2:2" ht="17.25" thickBot="1">
      <c r="B688" s="30"/>
    </row>
    <row r="689" spans="2:2" ht="17.25" thickBot="1">
      <c r="B689" s="30"/>
    </row>
    <row r="690" spans="2:2" ht="17.25" thickBot="1">
      <c r="B690" s="30"/>
    </row>
    <row r="691" spans="2:2" ht="17.25" thickBot="1">
      <c r="B691" s="30"/>
    </row>
    <row r="692" spans="2:2" ht="17.25" thickBot="1">
      <c r="B692" s="30"/>
    </row>
    <row r="693" spans="2:2" ht="17.25" thickBot="1">
      <c r="B693" s="30"/>
    </row>
    <row r="694" spans="2:2" ht="17.25" thickBot="1">
      <c r="B694" s="30"/>
    </row>
    <row r="695" spans="2:2" ht="17.25" thickBot="1">
      <c r="B695" s="30"/>
    </row>
    <row r="696" spans="2:2" ht="17.25" thickBot="1">
      <c r="B696" s="30"/>
    </row>
    <row r="697" spans="2:2" ht="17.25" thickBot="1">
      <c r="B697" s="30"/>
    </row>
    <row r="698" spans="2:2" ht="17.25" thickBot="1">
      <c r="B698" s="30"/>
    </row>
    <row r="699" spans="2:2" ht="17.25" thickBot="1">
      <c r="B699" s="30"/>
    </row>
    <row r="700" spans="2:2" ht="17.25" thickBot="1">
      <c r="B700" s="30"/>
    </row>
    <row r="701" spans="2:2" ht="17.25" thickBot="1">
      <c r="B701" s="30"/>
    </row>
    <row r="702" spans="2:2" ht="17.25" thickBot="1">
      <c r="B702" s="30"/>
    </row>
    <row r="703" spans="2:2" ht="17.25" thickBot="1">
      <c r="B703" s="30"/>
    </row>
    <row r="704" spans="2:2" ht="17.25" thickBot="1">
      <c r="B704" s="30"/>
    </row>
    <row r="705" spans="2:2" ht="17.25" thickBot="1">
      <c r="B705" s="30"/>
    </row>
    <row r="706" spans="2:2" ht="17.25" thickBot="1">
      <c r="B706" s="30"/>
    </row>
    <row r="707" spans="2:2" ht="17.25" thickBot="1">
      <c r="B707" s="30"/>
    </row>
    <row r="708" spans="2:2" ht="17.25" thickBot="1">
      <c r="B708" s="30"/>
    </row>
    <row r="709" spans="2:2" ht="17.25" thickBot="1">
      <c r="B709" s="30"/>
    </row>
    <row r="710" spans="2:2" ht="17.25" thickBot="1">
      <c r="B710" s="30"/>
    </row>
    <row r="711" spans="2:2" ht="17.25" thickBot="1">
      <c r="B711" s="30"/>
    </row>
    <row r="712" spans="2:2" ht="17.25" thickBot="1">
      <c r="B712" s="30"/>
    </row>
    <row r="713" spans="2:2" ht="17.25" thickBot="1">
      <c r="B713" s="30"/>
    </row>
    <row r="714" spans="2:2" ht="17.25" thickBot="1">
      <c r="B714" s="30"/>
    </row>
    <row r="715" spans="2:2" ht="17.25" thickBot="1">
      <c r="B715" s="30"/>
    </row>
    <row r="716" spans="2:2" ht="17.25" thickBot="1">
      <c r="B716" s="30"/>
    </row>
    <row r="717" spans="2:2" ht="17.25" thickBot="1">
      <c r="B717" s="30"/>
    </row>
    <row r="718" spans="2:2" ht="17.25" thickBot="1">
      <c r="B718" s="30"/>
    </row>
    <row r="719" spans="2:2" ht="17.25" thickBot="1">
      <c r="B719" s="30"/>
    </row>
    <row r="720" spans="2:2" ht="17.25" thickBot="1">
      <c r="B720" s="30"/>
    </row>
    <row r="721" spans="2:2" ht="17.25" thickBot="1">
      <c r="B721" s="30"/>
    </row>
    <row r="722" spans="2:2" ht="17.25" thickBot="1">
      <c r="B722" s="30"/>
    </row>
    <row r="723" spans="2:2" ht="17.25" thickBot="1">
      <c r="B723" s="30"/>
    </row>
    <row r="724" spans="2:2" ht="17.25" thickBot="1">
      <c r="B724" s="30"/>
    </row>
    <row r="725" spans="2:2" ht="17.25" thickBot="1">
      <c r="B725" s="30"/>
    </row>
    <row r="726" spans="2:2" ht="17.25" thickBot="1">
      <c r="B726" s="30"/>
    </row>
    <row r="727" spans="2:2" ht="17.25" thickBot="1">
      <c r="B727" s="30"/>
    </row>
    <row r="728" spans="2:2" ht="17.25" thickBot="1">
      <c r="B728" s="30"/>
    </row>
    <row r="729" spans="2:2" ht="17.25" thickBot="1">
      <c r="B729" s="30"/>
    </row>
    <row r="730" spans="2:2" ht="17.25" thickBot="1">
      <c r="B730" s="30"/>
    </row>
    <row r="731" spans="2:2" ht="17.25" thickBot="1">
      <c r="B731" s="30"/>
    </row>
    <row r="732" spans="2:2" ht="17.25" thickBot="1">
      <c r="B732" s="30"/>
    </row>
    <row r="733" spans="2:2" ht="17.25" thickBot="1">
      <c r="B733" s="30"/>
    </row>
    <row r="734" spans="2:2" ht="17.25" thickBot="1">
      <c r="B734" s="30"/>
    </row>
    <row r="735" spans="2:2" ht="17.25" thickBot="1">
      <c r="B735" s="30"/>
    </row>
    <row r="736" spans="2:2" ht="17.25" thickBot="1">
      <c r="B736" s="30"/>
    </row>
    <row r="737" spans="2:2" ht="17.25" thickBot="1">
      <c r="B737" s="30"/>
    </row>
    <row r="738" spans="2:2" ht="17.25" thickBot="1">
      <c r="B738" s="30"/>
    </row>
    <row r="739" spans="2:2" ht="17.25" thickBot="1">
      <c r="B739" s="30"/>
    </row>
    <row r="740" spans="2:2" ht="17.25" thickBot="1">
      <c r="B740" s="30"/>
    </row>
    <row r="741" spans="2:2" ht="17.25" thickBot="1">
      <c r="B741" s="30"/>
    </row>
    <row r="742" spans="2:2" ht="17.25" thickBot="1">
      <c r="B742" s="30"/>
    </row>
    <row r="743" spans="2:2" ht="17.25" thickBot="1">
      <c r="B743" s="30"/>
    </row>
    <row r="744" spans="2:2" ht="17.25" thickBot="1">
      <c r="B744" s="30"/>
    </row>
    <row r="745" spans="2:2" ht="17.25" thickBot="1">
      <c r="B745" s="30"/>
    </row>
    <row r="746" spans="2:2" ht="17.25" thickBot="1">
      <c r="B746" s="30"/>
    </row>
    <row r="747" spans="2:2" ht="17.25" thickBot="1">
      <c r="B747" s="30"/>
    </row>
    <row r="748" spans="2:2" ht="17.25" thickBot="1">
      <c r="B748" s="30"/>
    </row>
    <row r="749" spans="2:2" ht="17.25" thickBot="1">
      <c r="B749" s="30"/>
    </row>
    <row r="750" spans="2:2" ht="17.25" thickBot="1">
      <c r="B750" s="30"/>
    </row>
    <row r="751" spans="2:2" ht="17.25" thickBot="1">
      <c r="B751" s="30"/>
    </row>
    <row r="752" spans="2:2" ht="17.25" thickBot="1">
      <c r="B752" s="30"/>
    </row>
    <row r="753" spans="2:2" ht="17.25" thickBot="1">
      <c r="B753" s="30"/>
    </row>
    <row r="754" spans="2:2" ht="17.25" thickBot="1">
      <c r="B754" s="30"/>
    </row>
    <row r="755" spans="2:2" ht="17.25" thickBot="1">
      <c r="B755" s="30"/>
    </row>
    <row r="756" spans="2:2" ht="17.25" thickBot="1">
      <c r="B756" s="30"/>
    </row>
    <row r="757" spans="2:2" ht="17.25" thickBot="1">
      <c r="B757" s="30"/>
    </row>
    <row r="758" spans="2:2" ht="17.25" thickBot="1">
      <c r="B758" s="30"/>
    </row>
    <row r="759" spans="2:2" ht="17.25" thickBot="1">
      <c r="B759" s="30"/>
    </row>
    <row r="760" spans="2:2" ht="17.25" thickBot="1">
      <c r="B760" s="30"/>
    </row>
    <row r="761" spans="2:2" ht="17.25" thickBot="1">
      <c r="B761" s="30"/>
    </row>
    <row r="762" spans="2:2" ht="17.25" thickBot="1">
      <c r="B762" s="30"/>
    </row>
    <row r="763" spans="2:2" ht="17.25" thickBot="1">
      <c r="B763" s="30"/>
    </row>
    <row r="764" spans="2:2" ht="17.25" thickBot="1">
      <c r="B764" s="30"/>
    </row>
    <row r="765" spans="2:2" ht="17.25" thickBot="1">
      <c r="B765" s="30"/>
    </row>
    <row r="766" spans="2:2" ht="17.25" thickBot="1">
      <c r="B766" s="30"/>
    </row>
    <row r="767" spans="2:2" ht="17.25" thickBot="1">
      <c r="B767" s="30"/>
    </row>
    <row r="768" spans="2:2" ht="17.25" thickBot="1">
      <c r="B768" s="30"/>
    </row>
    <row r="769" spans="2:2" ht="17.25" thickBot="1">
      <c r="B769" s="30"/>
    </row>
    <row r="770" spans="2:2" ht="17.25" thickBot="1">
      <c r="B770" s="30"/>
    </row>
    <row r="771" spans="2:2" ht="17.25" thickBot="1">
      <c r="B771" s="30"/>
    </row>
    <row r="772" spans="2:2" ht="17.25" thickBot="1">
      <c r="B772" s="30"/>
    </row>
    <row r="773" spans="2:2" ht="17.25" thickBot="1">
      <c r="B773" s="30"/>
    </row>
    <row r="774" spans="2:2" ht="17.25" thickBot="1">
      <c r="B774" s="30"/>
    </row>
    <row r="775" spans="2:2" ht="17.25" thickBot="1">
      <c r="B775" s="30"/>
    </row>
    <row r="776" spans="2:2" ht="17.25" thickBot="1">
      <c r="B776" s="30"/>
    </row>
    <row r="777" spans="2:2" ht="17.25" thickBot="1">
      <c r="B777" s="30"/>
    </row>
    <row r="778" spans="2:2" ht="17.25" thickBot="1">
      <c r="B778" s="30"/>
    </row>
    <row r="779" spans="2:2" ht="17.25" thickBot="1">
      <c r="B779" s="30"/>
    </row>
    <row r="780" spans="2:2" ht="17.25" thickBot="1">
      <c r="B780" s="30"/>
    </row>
    <row r="781" spans="2:2" ht="17.25" thickBot="1">
      <c r="B781" s="30"/>
    </row>
    <row r="782" spans="2:2" ht="17.25" thickBot="1">
      <c r="B782" s="30"/>
    </row>
    <row r="783" spans="2:2" ht="17.25" thickBot="1">
      <c r="B783" s="30"/>
    </row>
    <row r="784" spans="2:2" ht="17.25" thickBot="1">
      <c r="B784" s="30"/>
    </row>
    <row r="785" spans="2:2" ht="17.25" thickBot="1">
      <c r="B785" s="30"/>
    </row>
    <row r="786" spans="2:2" ht="17.25" thickBot="1">
      <c r="B786" s="30"/>
    </row>
    <row r="787" spans="2:2" ht="17.25" thickBot="1">
      <c r="B787" s="30"/>
    </row>
    <row r="788" spans="2:2" ht="17.25" thickBot="1">
      <c r="B788" s="30"/>
    </row>
    <row r="789" spans="2:2" ht="17.25" thickBot="1">
      <c r="B789" s="30"/>
    </row>
    <row r="790" spans="2:2" ht="17.25" thickBot="1">
      <c r="B790" s="30"/>
    </row>
    <row r="791" spans="2:2" ht="17.25" thickBot="1">
      <c r="B791" s="30"/>
    </row>
    <row r="792" spans="2:2" ht="17.25" thickBot="1">
      <c r="B792" s="30"/>
    </row>
    <row r="793" spans="2:2" ht="17.25" thickBot="1">
      <c r="B793" s="30"/>
    </row>
    <row r="794" spans="2:2" ht="17.25" thickBot="1">
      <c r="B794" s="30"/>
    </row>
    <row r="795" spans="2:2" ht="17.25" thickBot="1">
      <c r="B795" s="30"/>
    </row>
    <row r="796" spans="2:2" ht="17.25" thickBot="1">
      <c r="B796" s="30"/>
    </row>
    <row r="797" spans="2:2" ht="17.25" thickBot="1">
      <c r="B797" s="30"/>
    </row>
    <row r="798" spans="2:2" ht="17.25" thickBot="1">
      <c r="B798" s="30"/>
    </row>
    <row r="799" spans="2:2" ht="17.25" thickBot="1">
      <c r="B799" s="30"/>
    </row>
    <row r="800" spans="2:2" ht="17.25" thickBot="1">
      <c r="B800" s="30"/>
    </row>
    <row r="801" spans="2:2" ht="17.25" thickBot="1">
      <c r="B801" s="30"/>
    </row>
    <row r="802" spans="2:2" ht="17.25" thickBot="1">
      <c r="B802" s="30"/>
    </row>
    <row r="803" spans="2:2" ht="17.25" thickBot="1">
      <c r="B803" s="30"/>
    </row>
    <row r="804" spans="2:2" ht="17.25" thickBot="1">
      <c r="B804" s="30"/>
    </row>
    <row r="805" spans="2:2" ht="17.25" thickBot="1">
      <c r="B805" s="30"/>
    </row>
    <row r="806" spans="2:2" ht="17.25" thickBot="1">
      <c r="B806" s="30"/>
    </row>
    <row r="807" spans="2:2" ht="17.25" thickBot="1">
      <c r="B807" s="30"/>
    </row>
    <row r="808" spans="2:2" ht="17.25" thickBot="1">
      <c r="B808" s="30"/>
    </row>
    <row r="809" spans="2:2" ht="17.25" thickBot="1">
      <c r="B809" s="30"/>
    </row>
    <row r="810" spans="2:2" ht="17.25" thickBot="1">
      <c r="B810" s="30"/>
    </row>
    <row r="811" spans="2:2" ht="17.25" thickBot="1">
      <c r="B811" s="30"/>
    </row>
    <row r="812" spans="2:2" ht="17.25" thickBot="1">
      <c r="B812" s="30"/>
    </row>
    <row r="813" spans="2:2" ht="17.25" thickBot="1">
      <c r="B813" s="30"/>
    </row>
    <row r="814" spans="2:2" ht="17.25" thickBot="1">
      <c r="B814" s="30"/>
    </row>
    <row r="815" spans="2:2" ht="17.25" thickBot="1">
      <c r="B815" s="30"/>
    </row>
    <row r="816" spans="2:2" ht="17.25" thickBot="1">
      <c r="B816" s="30"/>
    </row>
    <row r="817" spans="2:2" ht="17.25" thickBot="1">
      <c r="B817" s="30"/>
    </row>
    <row r="818" spans="2:2" ht="17.25" thickBot="1">
      <c r="B818" s="30"/>
    </row>
    <row r="819" spans="2:2" ht="17.25" thickBot="1">
      <c r="B819" s="30"/>
    </row>
    <row r="820" spans="2:2" ht="17.25" thickBot="1">
      <c r="B820" s="30"/>
    </row>
    <row r="821" spans="2:2" ht="17.25" thickBot="1">
      <c r="B821" s="30"/>
    </row>
    <row r="822" spans="2:2" ht="17.25" thickBot="1">
      <c r="B822" s="30"/>
    </row>
    <row r="823" spans="2:2" ht="17.25" thickBot="1">
      <c r="B823" s="30"/>
    </row>
    <row r="824" spans="2:2" ht="17.25" thickBot="1">
      <c r="B824" s="30"/>
    </row>
    <row r="825" spans="2:2" ht="17.25" thickBot="1">
      <c r="B825" s="30"/>
    </row>
    <row r="826" spans="2:2" ht="17.25" thickBot="1">
      <c r="B826" s="30"/>
    </row>
    <row r="827" spans="2:2" ht="17.25" thickBot="1">
      <c r="B827" s="30"/>
    </row>
    <row r="828" spans="2:2" ht="17.25" thickBot="1">
      <c r="B828" s="30"/>
    </row>
    <row r="829" spans="2:2" ht="17.25" thickBot="1">
      <c r="B829" s="30"/>
    </row>
    <row r="830" spans="2:2" ht="17.25" thickBot="1">
      <c r="B830" s="30"/>
    </row>
    <row r="831" spans="2:2" ht="17.25" thickBot="1">
      <c r="B831" s="30"/>
    </row>
    <row r="832" spans="2:2" ht="17.25" thickBot="1">
      <c r="B832" s="30"/>
    </row>
    <row r="833" spans="2:2" ht="17.25" thickBot="1">
      <c r="B833" s="30"/>
    </row>
    <row r="834" spans="2:2" ht="17.25" thickBot="1">
      <c r="B834" s="30"/>
    </row>
    <row r="835" spans="2:2" ht="17.25" thickBot="1">
      <c r="B835" s="30"/>
    </row>
    <row r="836" spans="2:2" ht="17.25" thickBot="1">
      <c r="B836" s="30"/>
    </row>
    <row r="837" spans="2:2" ht="17.25" thickBot="1">
      <c r="B837" s="30"/>
    </row>
    <row r="838" spans="2:2" ht="17.25" thickBot="1">
      <c r="B838" s="30"/>
    </row>
    <row r="839" spans="2:2" ht="17.25" thickBot="1">
      <c r="B839" s="30"/>
    </row>
    <row r="840" spans="2:2" ht="17.25" thickBot="1">
      <c r="B840" s="30"/>
    </row>
    <row r="841" spans="2:2" ht="17.25" thickBot="1">
      <c r="B841" s="30"/>
    </row>
    <row r="842" spans="2:2" ht="17.25" thickBot="1">
      <c r="B842" s="30"/>
    </row>
    <row r="843" spans="2:2" ht="17.25" thickBot="1">
      <c r="B843" s="30"/>
    </row>
    <row r="844" spans="2:2" ht="17.25" thickBot="1">
      <c r="B844" s="30"/>
    </row>
    <row r="845" spans="2:2" ht="17.25" thickBot="1">
      <c r="B845" s="30"/>
    </row>
    <row r="846" spans="2:2" ht="17.25" thickBot="1">
      <c r="B846" s="30"/>
    </row>
    <row r="847" spans="2:2" ht="17.25" thickBot="1">
      <c r="B847" s="30"/>
    </row>
    <row r="848" spans="2:2" ht="17.25" thickBot="1">
      <c r="B848" s="30"/>
    </row>
    <row r="849" spans="2:2" ht="17.25" thickBot="1">
      <c r="B849" s="30"/>
    </row>
    <row r="850" spans="2:2" ht="17.25" thickBot="1">
      <c r="B850" s="30"/>
    </row>
    <row r="851" spans="2:2" ht="17.25" thickBot="1">
      <c r="B851" s="30"/>
    </row>
    <row r="852" spans="2:2" ht="17.25" thickBot="1">
      <c r="B852" s="30"/>
    </row>
    <row r="853" spans="2:2" ht="17.25" thickBot="1">
      <c r="B853" s="30"/>
    </row>
    <row r="854" spans="2:2" ht="17.25" thickBot="1">
      <c r="B854" s="30"/>
    </row>
    <row r="855" spans="2:2" ht="17.25" thickBot="1">
      <c r="B855" s="30"/>
    </row>
    <row r="856" spans="2:2" ht="17.25" thickBot="1">
      <c r="B856" s="30"/>
    </row>
    <row r="857" spans="2:2" ht="17.25" thickBot="1">
      <c r="B857" s="30"/>
    </row>
    <row r="858" spans="2:2" ht="17.25" thickBot="1">
      <c r="B858" s="30"/>
    </row>
    <row r="859" spans="2:2" ht="17.25" thickBot="1">
      <c r="B859" s="30"/>
    </row>
    <row r="860" spans="2:2" ht="17.25" thickBot="1">
      <c r="B860" s="30"/>
    </row>
    <row r="861" spans="2:2" ht="17.25" thickBot="1">
      <c r="B861" s="30"/>
    </row>
    <row r="862" spans="2:2" ht="17.25" thickBot="1">
      <c r="B862" s="30"/>
    </row>
    <row r="863" spans="2:2" ht="17.25" thickBot="1">
      <c r="B863" s="30"/>
    </row>
    <row r="864" spans="2:2" ht="17.25" thickBot="1">
      <c r="B864" s="30"/>
    </row>
    <row r="865" spans="2:2" ht="17.25" thickBot="1">
      <c r="B865" s="30"/>
    </row>
    <row r="866" spans="2:2" ht="17.25" thickBot="1">
      <c r="B866" s="30"/>
    </row>
    <row r="867" spans="2:2" ht="17.25" thickBot="1">
      <c r="B867" s="30"/>
    </row>
    <row r="868" spans="2:2" ht="17.25" thickBot="1">
      <c r="B868" s="30"/>
    </row>
    <row r="869" spans="2:2" ht="17.25" thickBot="1">
      <c r="B869" s="30"/>
    </row>
    <row r="870" spans="2:2" ht="17.25" thickBot="1">
      <c r="B870" s="30"/>
    </row>
    <row r="871" spans="2:2" ht="17.25" thickBot="1">
      <c r="B871" s="30"/>
    </row>
    <row r="872" spans="2:2" ht="17.25" thickBot="1">
      <c r="B872" s="30"/>
    </row>
    <row r="873" spans="2:2" ht="17.25" thickBot="1">
      <c r="B873" s="30"/>
    </row>
    <row r="874" spans="2:2" ht="17.25" thickBot="1">
      <c r="B874" s="30"/>
    </row>
    <row r="875" spans="2:2" ht="17.25" thickBot="1">
      <c r="B875" s="30"/>
    </row>
    <row r="876" spans="2:2" ht="17.25" thickBot="1">
      <c r="B876" s="30"/>
    </row>
    <row r="877" spans="2:2" ht="17.25" thickBot="1">
      <c r="B877" s="30"/>
    </row>
    <row r="878" spans="2:2" ht="17.25" thickBot="1">
      <c r="B878" s="30"/>
    </row>
    <row r="879" spans="2:2" ht="17.25" thickBot="1">
      <c r="B879" s="30"/>
    </row>
    <row r="880" spans="2:2" ht="17.25" thickBot="1">
      <c r="B880" s="30"/>
    </row>
    <row r="881" spans="2:2" ht="17.25" thickBot="1">
      <c r="B881" s="30"/>
    </row>
    <row r="882" spans="2:2" ht="17.25" thickBot="1">
      <c r="B882" s="30"/>
    </row>
    <row r="883" spans="2:2" ht="17.25" thickBot="1">
      <c r="B883" s="30"/>
    </row>
    <row r="884" spans="2:2" ht="17.25" thickBot="1">
      <c r="B884" s="30"/>
    </row>
    <row r="885" spans="2:2" ht="17.25" thickBot="1">
      <c r="B885" s="30"/>
    </row>
    <row r="886" spans="2:2" ht="17.25" thickBot="1">
      <c r="B886" s="30"/>
    </row>
    <row r="887" spans="2:2" ht="17.25" thickBot="1">
      <c r="B887" s="30"/>
    </row>
    <row r="888" spans="2:2" ht="17.25" thickBot="1">
      <c r="B888" s="30"/>
    </row>
    <row r="889" spans="2:2" ht="17.25" thickBot="1">
      <c r="B889" s="30"/>
    </row>
    <row r="890" spans="2:2" ht="17.25" thickBot="1">
      <c r="B890" s="30"/>
    </row>
    <row r="891" spans="2:2" ht="17.25" thickBot="1">
      <c r="B891" s="30"/>
    </row>
    <row r="892" spans="2:2" ht="17.25" thickBot="1">
      <c r="B892" s="30"/>
    </row>
    <row r="893" spans="2:2" ht="17.25" thickBot="1">
      <c r="B893" s="30"/>
    </row>
    <row r="894" spans="2:2" ht="17.25" thickBot="1">
      <c r="B894" s="30"/>
    </row>
    <row r="895" spans="2:2" ht="17.25" thickBot="1">
      <c r="B895" s="30"/>
    </row>
    <row r="896" spans="2:2" ht="17.25" thickBot="1">
      <c r="B896" s="30"/>
    </row>
    <row r="897" spans="2:2" ht="17.25" thickBot="1">
      <c r="B897" s="30"/>
    </row>
    <row r="898" spans="2:2" ht="17.25" thickBot="1">
      <c r="B898" s="30"/>
    </row>
    <row r="899" spans="2:2" ht="17.25" thickBot="1">
      <c r="B899" s="30"/>
    </row>
    <row r="900" spans="2:2" ht="17.25" thickBot="1">
      <c r="B900" s="30"/>
    </row>
    <row r="901" spans="2:2" ht="17.25" thickBot="1">
      <c r="B901" s="30"/>
    </row>
    <row r="902" spans="2:2" ht="17.25" thickBot="1">
      <c r="B902" s="30"/>
    </row>
    <row r="903" spans="2:2" ht="17.25" thickBot="1">
      <c r="B903" s="30"/>
    </row>
    <row r="904" spans="2:2" ht="17.25" thickBot="1">
      <c r="B904" s="30"/>
    </row>
    <row r="905" spans="2:2" ht="17.25" thickBot="1">
      <c r="B905" s="30"/>
    </row>
    <row r="906" spans="2:2" ht="17.25" thickBot="1">
      <c r="B906" s="30"/>
    </row>
    <row r="907" spans="2:2" ht="17.25" thickBot="1">
      <c r="B907" s="30"/>
    </row>
    <row r="908" spans="2:2" ht="17.25" thickBot="1">
      <c r="B908" s="30"/>
    </row>
    <row r="909" spans="2:2" ht="17.25" thickBot="1">
      <c r="B909" s="30"/>
    </row>
    <row r="910" spans="2:2" ht="17.25" thickBot="1">
      <c r="B910" s="30"/>
    </row>
    <row r="911" spans="2:2" ht="17.25" thickBot="1">
      <c r="B911" s="30"/>
    </row>
    <row r="912" spans="2:2" ht="17.25" thickBot="1">
      <c r="B912" s="30"/>
    </row>
    <row r="913" spans="2:2" ht="17.25" thickBot="1">
      <c r="B913" s="30"/>
    </row>
    <row r="914" spans="2:2" ht="17.25" thickBot="1">
      <c r="B914" s="30"/>
    </row>
    <row r="915" spans="2:2" ht="17.25" thickBot="1">
      <c r="B915" s="30"/>
    </row>
    <row r="916" spans="2:2" ht="17.25" thickBot="1">
      <c r="B916" s="30"/>
    </row>
    <row r="917" spans="2:2" ht="17.25" thickBot="1">
      <c r="B917" s="30"/>
    </row>
    <row r="918" spans="2:2" ht="17.25" thickBot="1">
      <c r="B918" s="30"/>
    </row>
    <row r="919" spans="2:2" ht="17.25" thickBot="1">
      <c r="B919" s="30"/>
    </row>
    <row r="920" spans="2:2" ht="17.25" thickBot="1">
      <c r="B920" s="30"/>
    </row>
    <row r="921" spans="2:2" ht="17.25" thickBot="1">
      <c r="B921" s="30"/>
    </row>
    <row r="922" spans="2:2" ht="17.25" thickBot="1">
      <c r="B922" s="30"/>
    </row>
    <row r="923" spans="2:2" ht="17.25" thickBot="1">
      <c r="B923" s="30"/>
    </row>
    <row r="924" spans="2:2" ht="17.25" thickBot="1">
      <c r="B924" s="30"/>
    </row>
    <row r="925" spans="2:2" ht="17.25" thickBot="1">
      <c r="B925" s="30"/>
    </row>
    <row r="926" spans="2:2" ht="17.25" thickBot="1">
      <c r="B926" s="30"/>
    </row>
    <row r="927" spans="2:2" ht="17.25" thickBot="1">
      <c r="B927" s="30"/>
    </row>
    <row r="928" spans="2:2" ht="17.25" thickBot="1">
      <c r="B928" s="30"/>
    </row>
    <row r="929" spans="2:2" ht="17.25" thickBot="1">
      <c r="B929" s="30"/>
    </row>
    <row r="930" spans="2:2" ht="17.25" thickBot="1">
      <c r="B930" s="30"/>
    </row>
    <row r="931" spans="2:2" ht="17.25" thickBot="1">
      <c r="B931" s="30"/>
    </row>
    <row r="932" spans="2:2" ht="17.25" thickBot="1">
      <c r="B932" s="30"/>
    </row>
    <row r="933" spans="2:2" ht="17.25" thickBot="1">
      <c r="B933" s="30"/>
    </row>
    <row r="934" spans="2:2" ht="17.25" thickBot="1">
      <c r="B934" s="30"/>
    </row>
    <row r="935" spans="2:2" ht="17.25" thickBot="1">
      <c r="B935" s="30"/>
    </row>
    <row r="936" spans="2:2" ht="17.25" thickBot="1">
      <c r="B936" s="30"/>
    </row>
    <row r="937" spans="2:2" ht="17.25" thickBot="1">
      <c r="B937" s="30"/>
    </row>
    <row r="938" spans="2:2" ht="17.25" thickBot="1">
      <c r="B938" s="30"/>
    </row>
    <row r="939" spans="2:2" ht="17.25" thickBot="1">
      <c r="B939" s="30"/>
    </row>
    <row r="940" spans="2:2" ht="17.25" thickBot="1">
      <c r="B940" s="30"/>
    </row>
    <row r="941" spans="2:2" ht="17.25" thickBot="1">
      <c r="B941" s="30"/>
    </row>
    <row r="942" spans="2:2" ht="17.25" thickBot="1">
      <c r="B942" s="30"/>
    </row>
    <row r="943" spans="2:2" ht="17.25" thickBot="1">
      <c r="B943" s="30"/>
    </row>
    <row r="944" spans="2:2" ht="17.25" thickBot="1">
      <c r="B944" s="30"/>
    </row>
    <row r="945" spans="2:2" ht="17.25" thickBot="1">
      <c r="B945" s="30"/>
    </row>
    <row r="946" spans="2:2" ht="17.25" thickBot="1">
      <c r="B946" s="30"/>
    </row>
    <row r="947" spans="2:2" ht="17.25" thickBot="1">
      <c r="B947" s="30"/>
    </row>
    <row r="948" spans="2:2" ht="17.25" thickBot="1">
      <c r="B948" s="30"/>
    </row>
    <row r="949" spans="2:2" ht="17.25" thickBot="1">
      <c r="B949" s="30"/>
    </row>
    <row r="950" spans="2:2" ht="17.25" thickBot="1">
      <c r="B950" s="30"/>
    </row>
    <row r="951" spans="2:2" ht="17.25" thickBot="1">
      <c r="B951" s="30"/>
    </row>
    <row r="952" spans="2:2" ht="17.25" thickBot="1">
      <c r="B952" s="30"/>
    </row>
    <row r="953" spans="2:2" ht="17.25" thickBot="1">
      <c r="B953" s="30"/>
    </row>
    <row r="954" spans="2:2" ht="17.25" thickBot="1">
      <c r="B954" s="30"/>
    </row>
    <row r="955" spans="2:2" ht="17.25" thickBot="1">
      <c r="B955" s="30"/>
    </row>
    <row r="956" spans="2:2" ht="17.25" thickBot="1">
      <c r="B956" s="30"/>
    </row>
    <row r="957" spans="2:2" ht="17.25" thickBot="1">
      <c r="B957" s="30"/>
    </row>
    <row r="958" spans="2:2" ht="17.25" thickBot="1">
      <c r="B958" s="30"/>
    </row>
    <row r="959" spans="2:2" ht="17.25" thickBot="1">
      <c r="B959" s="30"/>
    </row>
    <row r="960" spans="2:2" ht="17.25" thickBot="1">
      <c r="B960" s="30"/>
    </row>
    <row r="961" spans="2:2" ht="17.25" thickBot="1">
      <c r="B961" s="30"/>
    </row>
    <row r="962" spans="2:2" ht="17.25" thickBot="1">
      <c r="B962" s="30"/>
    </row>
    <row r="963" spans="2:2" ht="17.25" thickBot="1">
      <c r="B963" s="30"/>
    </row>
    <row r="964" spans="2:2" ht="17.25" thickBot="1">
      <c r="B964" s="30"/>
    </row>
    <row r="965" spans="2:2" ht="17.25" thickBot="1">
      <c r="B965" s="30"/>
    </row>
    <row r="966" spans="2:2" ht="17.25" thickBot="1">
      <c r="B966" s="30"/>
    </row>
    <row r="967" spans="2:2" ht="17.25" thickBot="1">
      <c r="B967" s="30"/>
    </row>
    <row r="968" spans="2:2" ht="17.25" thickBot="1">
      <c r="B968" s="30"/>
    </row>
    <row r="969" spans="2:2" ht="17.25" thickBot="1">
      <c r="B969" s="30"/>
    </row>
    <row r="970" spans="2:2" ht="17.25" thickBot="1">
      <c r="B970" s="30"/>
    </row>
    <row r="971" spans="2:2" ht="17.25" thickBot="1">
      <c r="B971" s="30"/>
    </row>
    <row r="972" spans="2:2" ht="17.25" thickBot="1">
      <c r="B972" s="30"/>
    </row>
    <row r="973" spans="2:2" ht="17.25" thickBot="1">
      <c r="B973" s="30"/>
    </row>
    <row r="974" spans="2:2" ht="17.25" thickBot="1">
      <c r="B974" s="30"/>
    </row>
    <row r="975" spans="2:2" ht="17.25" thickBot="1">
      <c r="B975" s="30"/>
    </row>
    <row r="976" spans="2:2" ht="17.25" thickBot="1">
      <c r="B976" s="30"/>
    </row>
    <row r="977" spans="2:2" ht="17.25" thickBot="1">
      <c r="B977" s="30"/>
    </row>
    <row r="978" spans="2:2" ht="17.25" thickBot="1">
      <c r="B978" s="30"/>
    </row>
    <row r="979" spans="2:2" ht="17.25" thickBot="1">
      <c r="B979" s="30"/>
    </row>
    <row r="980" spans="2:2" ht="17.25" thickBot="1">
      <c r="B980" s="30"/>
    </row>
    <row r="981" spans="2:2" ht="17.25" thickBot="1">
      <c r="B981" s="30"/>
    </row>
    <row r="982" spans="2:2" ht="17.25" thickBot="1">
      <c r="B982" s="30"/>
    </row>
    <row r="983" spans="2:2" ht="17.25" thickBot="1">
      <c r="B983" s="30"/>
    </row>
    <row r="984" spans="2:2" ht="17.25" thickBot="1">
      <c r="B984" s="30"/>
    </row>
    <row r="985" spans="2:2" ht="17.25" thickBot="1">
      <c r="B985" s="30"/>
    </row>
    <row r="986" spans="2:2" ht="17.25" thickBot="1">
      <c r="B986" s="30"/>
    </row>
    <row r="987" spans="2:2" ht="17.25" thickBot="1">
      <c r="B987" s="30"/>
    </row>
    <row r="988" spans="2:2" ht="17.25" thickBot="1">
      <c r="B988" s="30"/>
    </row>
    <row r="989" spans="2:2" ht="17.25" thickBot="1">
      <c r="B989" s="30"/>
    </row>
    <row r="990" spans="2:2" ht="17.25" thickBot="1">
      <c r="B990" s="30"/>
    </row>
    <row r="991" spans="2:2" ht="17.25" thickBot="1">
      <c r="B991" s="30"/>
    </row>
    <row r="992" spans="2:2" ht="17.25" thickBot="1">
      <c r="B992" s="30"/>
    </row>
    <row r="993" spans="2:2" ht="17.25" thickBot="1">
      <c r="B993" s="30"/>
    </row>
    <row r="994" spans="2:2" ht="17.25" thickBot="1">
      <c r="B994" s="30"/>
    </row>
    <row r="995" spans="2:2" ht="17.25" thickBot="1">
      <c r="B995" s="30"/>
    </row>
    <row r="996" spans="2:2" ht="17.25" thickBot="1">
      <c r="B996" s="30"/>
    </row>
    <row r="997" spans="2:2" ht="17.25" thickBot="1">
      <c r="B997" s="30"/>
    </row>
    <row r="998" spans="2:2" ht="17.25" thickBot="1">
      <c r="B998" s="30"/>
    </row>
    <row r="999" spans="2:2" ht="17.25" thickBot="1">
      <c r="B999" s="30"/>
    </row>
    <row r="1000" spans="2:2" ht="17.25" thickBot="1">
      <c r="B1000" s="30"/>
    </row>
    <row r="1001" spans="2:2" ht="17.25" thickBot="1">
      <c r="B1001" s="30"/>
    </row>
    <row r="1002" spans="2:2" ht="17.25" thickBot="1">
      <c r="B1002" s="30"/>
    </row>
    <row r="1003" spans="2:2" ht="17.25" thickBot="1">
      <c r="B1003" s="30"/>
    </row>
    <row r="1004" spans="2:2" ht="17.25" thickBot="1">
      <c r="B1004" s="30"/>
    </row>
    <row r="1005" spans="2:2" ht="17.25" thickBot="1">
      <c r="B1005" s="30"/>
    </row>
    <row r="1006" spans="2:2" ht="17.25" thickBot="1">
      <c r="B1006" s="30"/>
    </row>
    <row r="1007" spans="2:2" ht="17.25" thickBot="1">
      <c r="B1007" s="30"/>
    </row>
    <row r="1008" spans="2:2" ht="17.25" thickBot="1">
      <c r="B1008" s="30"/>
    </row>
    <row r="1009" spans="2:2" ht="17.25" thickBot="1">
      <c r="B1009" s="30"/>
    </row>
    <row r="1010" spans="2:2" ht="17.25" thickBot="1">
      <c r="B1010" s="30"/>
    </row>
    <row r="1011" spans="2:2" ht="17.25" thickBot="1">
      <c r="B1011" s="30"/>
    </row>
    <row r="1012" spans="2:2" ht="17.25" thickBot="1">
      <c r="B1012" s="30"/>
    </row>
    <row r="1013" spans="2:2" ht="17.25" thickBot="1">
      <c r="B1013" s="30"/>
    </row>
    <row r="1014" spans="2:2" ht="17.25" thickBot="1">
      <c r="B1014" s="30"/>
    </row>
    <row r="1015" spans="2:2" ht="17.25" thickBot="1">
      <c r="B1015" s="30"/>
    </row>
    <row r="1016" spans="2:2" ht="17.25" thickBot="1">
      <c r="B1016" s="30"/>
    </row>
    <row r="1017" spans="2:2" ht="17.25" thickBot="1">
      <c r="B1017" s="30"/>
    </row>
    <row r="1018" spans="2:2" ht="17.25" thickBot="1">
      <c r="B1018" s="30"/>
    </row>
    <row r="1019" spans="2:2" ht="17.25" thickBot="1">
      <c r="B1019" s="30"/>
    </row>
    <row r="1020" spans="2:2" ht="17.25" thickBot="1">
      <c r="B1020" s="30"/>
    </row>
    <row r="1021" spans="2:2" ht="17.25" thickBot="1">
      <c r="B1021" s="30"/>
    </row>
    <row r="1022" spans="2:2" ht="17.25" thickBot="1">
      <c r="B1022" s="30"/>
    </row>
    <row r="1023" spans="2:2" ht="17.25" thickBot="1">
      <c r="B1023" s="30"/>
    </row>
    <row r="1024" spans="2:2" ht="17.25" thickBot="1">
      <c r="B1024" s="30"/>
    </row>
    <row r="1025" spans="2:2" ht="17.25" thickBot="1">
      <c r="B1025" s="30"/>
    </row>
    <row r="1026" spans="2:2" ht="17.25" thickBot="1">
      <c r="B1026" s="30"/>
    </row>
    <row r="1027" spans="2:2" ht="17.25" thickBot="1">
      <c r="B1027" s="30"/>
    </row>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7"/>
  <sheetViews>
    <sheetView workbookViewId="0">
      <selection activeCell="B2" sqref="B2"/>
    </sheetView>
  </sheetViews>
  <sheetFormatPr baseColWidth="10" defaultRowHeight="16.5"/>
  <cols>
    <col min="2" max="2" width="48" customWidth="1"/>
    <col min="3" max="3" width="25.625" customWidth="1"/>
    <col min="4" max="4" width="60" customWidth="1"/>
    <col min="5" max="5" width="65.75" customWidth="1"/>
    <col min="6" max="6" width="54.75" customWidth="1"/>
    <col min="7" max="7" width="25.625" customWidth="1"/>
    <col min="8" max="8" width="20.375" customWidth="1"/>
  </cols>
  <sheetData>
    <row r="1" spans="1:42" s="22" customFormat="1" ht="15.75" customHeight="1">
      <c r="B1" s="23" t="s">
        <v>133</v>
      </c>
      <c r="C1" s="23"/>
      <c r="D1" s="23" t="s">
        <v>134</v>
      </c>
      <c r="J1" s="24"/>
      <c r="Q1" s="24"/>
      <c r="R1" s="24"/>
      <c r="S1" s="24"/>
      <c r="T1" s="24"/>
      <c r="U1" s="24"/>
      <c r="V1" s="24"/>
      <c r="W1" s="24"/>
      <c r="X1" s="24"/>
      <c r="Y1" s="24"/>
      <c r="Z1" s="24"/>
      <c r="AA1" s="24"/>
    </row>
    <row r="2" spans="1:42" s="26" customFormat="1" ht="13.5">
      <c r="B2" s="27" t="str">
        <f>'U4'!B12</f>
        <v>bitte auswählen</v>
      </c>
      <c r="C2" s="27"/>
      <c r="D2" s="31" t="str">
        <f>VLOOKUP($B$2,$B$2:$AA$24,2)</f>
        <v>bitte auswählen</v>
      </c>
      <c r="E2" s="31" t="str">
        <f>VLOOKUP($B$2,$B$2:$AA$24,3)</f>
        <v>B 05 Kohlenbergbau</v>
      </c>
      <c r="F2" s="31" t="str">
        <f>VLOOKUP($B$2,$B$2:$AA$24,4)</f>
        <v>B 06 Gewinnung von Erdöl und Erdgas</v>
      </c>
      <c r="G2" s="31" t="str">
        <f>VLOOKUP($B$2,$B$2:$AA$24,5)</f>
        <v>B 07 Erzbergbau</v>
      </c>
      <c r="H2" s="31" t="str">
        <f>VLOOKUP($B$2,$B$2:$AA$24,6)</f>
        <v>B 08 Gewinnung von Steinen und Erden, sonstiger Bergbau</v>
      </c>
      <c r="I2" s="31" t="str">
        <f>VLOOKUP($B$2,$B$2:$AA$24,7)</f>
        <v>B 09 Erbringung von Dienstleistungen für den Bergbau und für die Gewinnung von Steinen und Erden</v>
      </c>
      <c r="J2" s="31">
        <f>VLOOKUP($B$2,$B$2:$AA$24,8)</f>
        <v>0</v>
      </c>
      <c r="K2" s="31">
        <f>VLOOKUP($B$2,$B$2:$AA$24,9)</f>
        <v>0</v>
      </c>
      <c r="L2" s="31">
        <f>VLOOKUP($B$2,$B$2:$AA$24,10)</f>
        <v>0</v>
      </c>
      <c r="M2" s="31">
        <f>VLOOKUP($B$2,$B$2:$AA$24,11)</f>
        <v>0</v>
      </c>
      <c r="N2" s="31">
        <f>VLOOKUP($B$2,$B$2:$AA$24,12)</f>
        <v>0</v>
      </c>
      <c r="O2" s="31">
        <f>VLOOKUP($B$2,$B$2:$AA$24,13)</f>
        <v>0</v>
      </c>
      <c r="P2" s="31">
        <f>VLOOKUP($B$2,$B$2:$AA$24,14)</f>
        <v>0</v>
      </c>
      <c r="Q2" s="31">
        <f>VLOOKUP($B$2,$B$2:$AA$24,15)</f>
        <v>0</v>
      </c>
      <c r="R2" s="31">
        <f>VLOOKUP($B$2,$B$2:$AA$24,16)</f>
        <v>0</v>
      </c>
      <c r="S2" s="31">
        <f>VLOOKUP($B$2,$B$2:$AA$24,17)</f>
        <v>0</v>
      </c>
      <c r="T2" s="31">
        <f>VLOOKUP($B$2,$B$2:$AA$24,18)</f>
        <v>0</v>
      </c>
      <c r="U2" s="31">
        <f>VLOOKUP($B$2,$B$2:$AA$24,19)</f>
        <v>0</v>
      </c>
      <c r="V2" s="31">
        <f>VLOOKUP($B$2,$B$2:$AA$24,20)</f>
        <v>0</v>
      </c>
      <c r="W2" s="31">
        <f>VLOOKUP($B$2,$B$2:$AA$24,21)</f>
        <v>0</v>
      </c>
      <c r="X2" s="31">
        <f>VLOOKUP($B$2,$B$2:$AA$24,22)</f>
        <v>0</v>
      </c>
      <c r="Y2" s="31">
        <f>VLOOKUP($B$2,$B$2:$AA$24,23)</f>
        <v>0</v>
      </c>
      <c r="Z2" s="31">
        <f>VLOOKUP($B$2,$B$2:$AA$24,24)</f>
        <v>0</v>
      </c>
      <c r="AA2" s="31">
        <f>VLOOKUP($B$2,$B$2:$AA$24,25)</f>
        <v>0</v>
      </c>
    </row>
    <row r="3" spans="1:42" s="26" customFormat="1" ht="13.5">
      <c r="B3" s="27" t="s">
        <v>244</v>
      </c>
      <c r="C3" s="27"/>
      <c r="D3" s="27"/>
      <c r="E3" s="27"/>
      <c r="F3" s="27"/>
      <c r="G3" s="27"/>
      <c r="H3" s="27"/>
      <c r="I3" s="27"/>
      <c r="J3" s="27"/>
      <c r="K3" s="27"/>
      <c r="L3" s="27"/>
      <c r="M3" s="27"/>
      <c r="N3" s="27"/>
      <c r="O3" s="27"/>
      <c r="P3" s="27"/>
      <c r="Q3" s="27"/>
      <c r="R3" s="27"/>
      <c r="S3" s="27"/>
      <c r="T3" s="27"/>
      <c r="U3" s="27"/>
      <c r="V3" s="27"/>
      <c r="W3" s="27"/>
      <c r="X3" s="27"/>
      <c r="Y3" s="27"/>
      <c r="Z3" s="27"/>
      <c r="AA3" s="27"/>
    </row>
    <row r="4" spans="1:42" s="22" customFormat="1" ht="15.75" customHeight="1">
      <c r="A4" s="24"/>
      <c r="B4" s="25" t="s">
        <v>135</v>
      </c>
      <c r="C4" s="25" t="s">
        <v>244</v>
      </c>
      <c r="D4" s="25" t="s">
        <v>136</v>
      </c>
      <c r="E4" s="25" t="s">
        <v>137</v>
      </c>
      <c r="F4" s="25" t="s">
        <v>138</v>
      </c>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row>
    <row r="5" spans="1:42" s="22" customFormat="1" ht="15.75" customHeight="1">
      <c r="A5" s="24"/>
      <c r="B5" s="25" t="s">
        <v>139</v>
      </c>
      <c r="C5" s="25" t="s">
        <v>244</v>
      </c>
      <c r="D5" s="25" t="s">
        <v>140</v>
      </c>
      <c r="E5" s="25" t="s">
        <v>141</v>
      </c>
      <c r="F5" s="25" t="s">
        <v>142</v>
      </c>
      <c r="G5" s="25" t="s">
        <v>143</v>
      </c>
      <c r="H5" s="25" t="s">
        <v>144</v>
      </c>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row>
    <row r="6" spans="1:42" s="22" customFormat="1" ht="15.75" customHeight="1">
      <c r="A6" s="24"/>
      <c r="B6" s="25" t="s">
        <v>145</v>
      </c>
      <c r="C6" s="25" t="s">
        <v>244</v>
      </c>
      <c r="D6" s="25" t="s">
        <v>146</v>
      </c>
      <c r="E6" s="25" t="s">
        <v>147</v>
      </c>
      <c r="F6" s="25" t="s">
        <v>148</v>
      </c>
      <c r="G6" s="25" t="s">
        <v>149</v>
      </c>
      <c r="H6" s="25" t="s">
        <v>150</v>
      </c>
      <c r="I6" s="25" t="s">
        <v>151</v>
      </c>
      <c r="J6" s="25" t="s">
        <v>152</v>
      </c>
      <c r="K6" s="25" t="s">
        <v>153</v>
      </c>
      <c r="L6" s="25" t="s">
        <v>154</v>
      </c>
      <c r="M6" s="25" t="s">
        <v>155</v>
      </c>
      <c r="N6" s="25" t="s">
        <v>156</v>
      </c>
      <c r="O6" s="25" t="s">
        <v>157</v>
      </c>
      <c r="P6" s="25" t="s">
        <v>158</v>
      </c>
      <c r="Q6" s="25" t="s">
        <v>159</v>
      </c>
      <c r="R6" s="25" t="s">
        <v>160</v>
      </c>
      <c r="S6" s="25" t="s">
        <v>161</v>
      </c>
      <c r="T6" s="25" t="s">
        <v>162</v>
      </c>
      <c r="U6" s="25" t="s">
        <v>163</v>
      </c>
      <c r="V6" s="25" t="s">
        <v>164</v>
      </c>
      <c r="W6" s="25" t="s">
        <v>165</v>
      </c>
      <c r="X6" s="25" t="s">
        <v>166</v>
      </c>
      <c r="Y6" s="25" t="s">
        <v>167</v>
      </c>
      <c r="Z6" s="25" t="s">
        <v>168</v>
      </c>
      <c r="AA6" s="25" t="s">
        <v>169</v>
      </c>
      <c r="AB6" s="25"/>
      <c r="AC6" s="25"/>
      <c r="AD6" s="25"/>
      <c r="AE6" s="25"/>
      <c r="AF6" s="25"/>
      <c r="AG6" s="25"/>
      <c r="AH6" s="25"/>
      <c r="AI6" s="25"/>
      <c r="AJ6" s="25"/>
      <c r="AK6" s="25"/>
      <c r="AL6" s="25"/>
      <c r="AM6" s="25"/>
      <c r="AN6" s="25"/>
      <c r="AO6" s="25"/>
      <c r="AP6" s="25"/>
    </row>
    <row r="7" spans="1:42" s="22" customFormat="1" ht="15.75" customHeight="1">
      <c r="A7" s="24"/>
      <c r="B7" s="25" t="s">
        <v>170</v>
      </c>
      <c r="C7" s="25" t="s">
        <v>244</v>
      </c>
      <c r="D7" s="25" t="s">
        <v>171</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row>
    <row r="8" spans="1:42" s="22" customFormat="1" ht="15.75" customHeight="1">
      <c r="A8" s="24"/>
      <c r="B8" s="25" t="s">
        <v>172</v>
      </c>
      <c r="C8" s="25" t="s">
        <v>244</v>
      </c>
      <c r="D8" s="25" t="s">
        <v>173</v>
      </c>
      <c r="E8" s="25" t="s">
        <v>174</v>
      </c>
      <c r="F8" s="25" t="s">
        <v>175</v>
      </c>
      <c r="G8" s="25" t="s">
        <v>176</v>
      </c>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row>
    <row r="9" spans="1:42" s="22" customFormat="1" ht="15.75" customHeight="1">
      <c r="A9" s="24"/>
      <c r="B9" s="25" t="s">
        <v>177</v>
      </c>
      <c r="C9" s="25" t="s">
        <v>244</v>
      </c>
      <c r="D9" s="25" t="s">
        <v>178</v>
      </c>
      <c r="E9" s="25" t="s">
        <v>179</v>
      </c>
      <c r="F9" s="25" t="s">
        <v>180</v>
      </c>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row>
    <row r="10" spans="1:42" s="22" customFormat="1" ht="15.75" customHeight="1">
      <c r="A10" s="24"/>
      <c r="B10" s="25" t="s">
        <v>181</v>
      </c>
      <c r="C10" s="25" t="s">
        <v>244</v>
      </c>
      <c r="D10" s="25" t="s">
        <v>182</v>
      </c>
      <c r="E10" s="25" t="s">
        <v>183</v>
      </c>
      <c r="F10" s="25" t="s">
        <v>184</v>
      </c>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row>
    <row r="11" spans="1:42" s="22" customFormat="1" ht="15.75" customHeight="1">
      <c r="A11" s="24"/>
      <c r="B11" s="25" t="s">
        <v>185</v>
      </c>
      <c r="C11" s="25" t="s">
        <v>244</v>
      </c>
      <c r="D11" s="25" t="s">
        <v>186</v>
      </c>
      <c r="E11" s="25" t="s">
        <v>187</v>
      </c>
      <c r="F11" s="25" t="s">
        <v>188</v>
      </c>
      <c r="G11" s="25" t="s">
        <v>189</v>
      </c>
      <c r="H11" s="25" t="s">
        <v>190</v>
      </c>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row>
    <row r="12" spans="1:42" s="22" customFormat="1" ht="15.75" customHeight="1">
      <c r="A12" s="24"/>
      <c r="B12" s="25" t="s">
        <v>191</v>
      </c>
      <c r="C12" s="25" t="s">
        <v>244</v>
      </c>
      <c r="D12" s="25" t="s">
        <v>192</v>
      </c>
      <c r="E12" s="25" t="s">
        <v>193</v>
      </c>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row>
    <row r="13" spans="1:42" s="22" customFormat="1" ht="15.75" customHeight="1">
      <c r="A13" s="24"/>
      <c r="B13" s="25" t="s">
        <v>194</v>
      </c>
      <c r="C13" s="25" t="s">
        <v>244</v>
      </c>
      <c r="D13" s="25" t="s">
        <v>195</v>
      </c>
      <c r="E13" s="25" t="s">
        <v>196</v>
      </c>
      <c r="F13" s="25" t="s">
        <v>197</v>
      </c>
      <c r="G13" s="25" t="s">
        <v>198</v>
      </c>
      <c r="H13" s="25" t="s">
        <v>199</v>
      </c>
      <c r="I13" s="25" t="s">
        <v>200</v>
      </c>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row>
    <row r="14" spans="1:42" s="22" customFormat="1" ht="15.75" customHeight="1">
      <c r="A14" s="24"/>
      <c r="B14" s="25" t="s">
        <v>201</v>
      </c>
      <c r="C14" s="25" t="s">
        <v>244</v>
      </c>
      <c r="D14" s="25" t="s">
        <v>202</v>
      </c>
      <c r="E14" s="25" t="s">
        <v>203</v>
      </c>
      <c r="F14" s="25" t="s">
        <v>204</v>
      </c>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row>
    <row r="15" spans="1:42" s="22" customFormat="1" ht="15.75" customHeight="1">
      <c r="A15" s="24"/>
      <c r="B15" s="25" t="s">
        <v>205</v>
      </c>
      <c r="C15" s="25" t="s">
        <v>244</v>
      </c>
      <c r="D15" s="25" t="s">
        <v>206</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row>
    <row r="16" spans="1:42" s="22" customFormat="1" ht="15.75" customHeight="1">
      <c r="A16" s="24"/>
      <c r="B16" s="25" t="s">
        <v>207</v>
      </c>
      <c r="C16" s="25" t="s">
        <v>244</v>
      </c>
      <c r="D16" s="25" t="s">
        <v>208</v>
      </c>
      <c r="E16" s="25" t="s">
        <v>209</v>
      </c>
      <c r="F16" s="25" t="s">
        <v>210</v>
      </c>
      <c r="G16" s="25" t="s">
        <v>211</v>
      </c>
      <c r="H16" s="25" t="s">
        <v>212</v>
      </c>
      <c r="I16" s="25" t="s">
        <v>213</v>
      </c>
      <c r="J16" s="25" t="s">
        <v>214</v>
      </c>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row>
    <row r="17" spans="1:42" s="22" customFormat="1" ht="15.75" customHeight="1">
      <c r="A17" s="24"/>
      <c r="B17" s="25" t="s">
        <v>215</v>
      </c>
      <c r="C17" s="25" t="s">
        <v>244</v>
      </c>
      <c r="D17" s="25" t="s">
        <v>216</v>
      </c>
      <c r="E17" s="25" t="s">
        <v>217</v>
      </c>
      <c r="F17" s="25" t="s">
        <v>218</v>
      </c>
      <c r="G17" s="25" t="s">
        <v>219</v>
      </c>
      <c r="H17" s="25" t="s">
        <v>220</v>
      </c>
      <c r="I17" s="25" t="s">
        <v>221</v>
      </c>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row>
    <row r="18" spans="1:42" s="22" customFormat="1" ht="15.75" customHeight="1">
      <c r="A18" s="24"/>
      <c r="B18" s="25" t="s">
        <v>222</v>
      </c>
      <c r="C18" s="25" t="s">
        <v>244</v>
      </c>
      <c r="D18" s="25" t="s">
        <v>223</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row>
    <row r="19" spans="1:42" s="22" customFormat="1" ht="15.75" customHeight="1">
      <c r="A19" s="24"/>
      <c r="B19" s="25" t="s">
        <v>224</v>
      </c>
      <c r="C19" s="25" t="s">
        <v>244</v>
      </c>
      <c r="D19" s="25" t="s">
        <v>225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row>
    <row r="20" spans="1:42" s="22" customFormat="1" ht="15.75" customHeight="1">
      <c r="A20" s="24"/>
      <c r="B20" s="25" t="s">
        <v>226</v>
      </c>
      <c r="C20" s="25" t="s">
        <v>244</v>
      </c>
      <c r="D20" s="25" t="s">
        <v>227</v>
      </c>
      <c r="E20" s="25" t="s">
        <v>228</v>
      </c>
      <c r="F20" s="25" t="s">
        <v>229</v>
      </c>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row>
    <row r="21" spans="1:42" s="22" customFormat="1" ht="15.75" customHeight="1">
      <c r="A21" s="24"/>
      <c r="B21" s="25" t="s">
        <v>230</v>
      </c>
      <c r="C21" s="25" t="s">
        <v>244</v>
      </c>
      <c r="D21" s="25" t="s">
        <v>231</v>
      </c>
      <c r="E21" s="25" t="s">
        <v>232</v>
      </c>
      <c r="F21" s="25" t="s">
        <v>233</v>
      </c>
      <c r="G21" s="25" t="s">
        <v>234</v>
      </c>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row>
    <row r="22" spans="1:42" s="22" customFormat="1" ht="15.75" customHeight="1">
      <c r="A22" s="24"/>
      <c r="B22" s="25" t="s">
        <v>235</v>
      </c>
      <c r="C22" s="25" t="s">
        <v>244</v>
      </c>
      <c r="D22" s="25" t="s">
        <v>236</v>
      </c>
      <c r="E22" s="25" t="s">
        <v>237</v>
      </c>
      <c r="F22" s="25" t="s">
        <v>238</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row>
    <row r="23" spans="1:42" s="22" customFormat="1" ht="15.75" customHeight="1">
      <c r="A23" s="24"/>
      <c r="B23" s="25" t="s">
        <v>239</v>
      </c>
      <c r="C23" s="25" t="s">
        <v>244</v>
      </c>
      <c r="D23" s="25" t="s">
        <v>240</v>
      </c>
      <c r="E23" s="25" t="s">
        <v>241</v>
      </c>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row>
    <row r="24" spans="1:42" s="22" customFormat="1" ht="15.75" customHeight="1">
      <c r="A24" s="24"/>
      <c r="B24" s="25" t="s">
        <v>242</v>
      </c>
      <c r="C24" s="25" t="s">
        <v>244</v>
      </c>
      <c r="D24" s="25" t="s">
        <v>243</v>
      </c>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row>
    <row r="25" spans="1:42" s="22" customFormat="1" ht="15.7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row>
    <row r="26" spans="1:42">
      <c r="B26" s="27" t="str">
        <f>'Unternehmenspartner 1 '!B13:C13</f>
        <v>bitte auswählen</v>
      </c>
      <c r="C26" s="25"/>
      <c r="D26" s="32" t="str">
        <f>VLOOKUP($B$26,$B$26:$AA$115,2)</f>
        <v>bitte auswählen</v>
      </c>
      <c r="E26" s="32" t="str">
        <f>VLOOKUP($B$26,$B$26:$AA$115,3)</f>
        <v>B 09.1 Erbringung von Dienstleistungen für die Gewinnung von Erdöl und Erdgas</v>
      </c>
      <c r="F26" s="32" t="str">
        <f>VLOOKUP($B$26,$B$26:$AA$115,4)</f>
        <v>B 09.9 Erbringung von Dienstleistungen für den sonstigen Bergbau und die Gewinnung von Steinen und Erden</v>
      </c>
      <c r="G26" s="32"/>
      <c r="H26" s="32"/>
      <c r="I26" s="32"/>
      <c r="J26" s="32"/>
      <c r="K26" s="32"/>
      <c r="L26" s="32"/>
      <c r="M26" s="32"/>
      <c r="N26" s="32"/>
      <c r="O26" s="32"/>
      <c r="P26" s="32"/>
      <c r="Q26" s="32"/>
      <c r="R26" s="25"/>
      <c r="S26" s="25"/>
      <c r="T26" s="25"/>
      <c r="U26" s="25"/>
      <c r="V26" s="25"/>
      <c r="W26" s="25"/>
      <c r="X26" s="25"/>
      <c r="Y26" s="25"/>
      <c r="Z26" s="25"/>
      <c r="AA26" s="25" t="str">
        <f>VLOOKUP($B$26,$B$26:$AA$115,2)</f>
        <v>bitte auswählen</v>
      </c>
      <c r="AB26" s="25"/>
      <c r="AC26" s="25"/>
      <c r="AD26" s="25"/>
      <c r="AE26" s="25"/>
      <c r="AF26" s="25"/>
      <c r="AG26" s="25"/>
      <c r="AH26" s="25"/>
      <c r="AI26" s="25"/>
      <c r="AJ26" s="25"/>
      <c r="AK26" s="25"/>
      <c r="AL26" s="25"/>
      <c r="AM26" s="25"/>
      <c r="AN26" s="25"/>
      <c r="AO26" s="25"/>
      <c r="AP26" s="25"/>
    </row>
    <row r="27" spans="1:42" ht="17.25" thickBot="1">
      <c r="B27" s="27" t="s">
        <v>244</v>
      </c>
    </row>
    <row r="28" spans="1:42" ht="91.5" thickBot="1">
      <c r="B28" s="28" t="s">
        <v>136</v>
      </c>
      <c r="C28" s="25" t="s">
        <v>244</v>
      </c>
      <c r="D28" s="30" t="s">
        <v>509</v>
      </c>
      <c r="E28" s="30" t="s">
        <v>245</v>
      </c>
      <c r="F28" s="30" t="s">
        <v>246</v>
      </c>
      <c r="G28" s="30" t="s">
        <v>247</v>
      </c>
      <c r="H28" s="30" t="s">
        <v>248</v>
      </c>
      <c r="I28" s="30" t="s">
        <v>249</v>
      </c>
      <c r="J28" s="30" t="s">
        <v>250</v>
      </c>
      <c r="K28" s="30"/>
      <c r="L28" s="30"/>
    </row>
    <row r="29" spans="1:42" ht="40.5" thickBot="1">
      <c r="B29" s="28" t="s">
        <v>137</v>
      </c>
      <c r="C29" s="25" t="s">
        <v>244</v>
      </c>
      <c r="D29" s="30" t="s">
        <v>251</v>
      </c>
      <c r="E29" s="30" t="s">
        <v>252</v>
      </c>
      <c r="F29" s="30" t="s">
        <v>253</v>
      </c>
      <c r="G29" s="30" t="s">
        <v>254</v>
      </c>
      <c r="H29" s="30"/>
      <c r="I29" s="30"/>
      <c r="J29" s="30"/>
      <c r="K29" s="30"/>
      <c r="L29" s="30"/>
    </row>
    <row r="30" spans="1:42" ht="17.25" thickBot="1">
      <c r="B30" s="28" t="s">
        <v>138</v>
      </c>
      <c r="C30" s="25" t="s">
        <v>244</v>
      </c>
      <c r="D30" s="30" t="s">
        <v>255</v>
      </c>
      <c r="E30" s="30" t="s">
        <v>256</v>
      </c>
      <c r="F30" s="30"/>
      <c r="G30" s="30"/>
      <c r="H30" s="30"/>
      <c r="I30" s="30"/>
      <c r="J30" s="30"/>
      <c r="K30" s="30"/>
      <c r="L30" s="30"/>
    </row>
    <row r="31" spans="1:42" ht="17.25" thickBot="1">
      <c r="B31" s="28" t="s">
        <v>140</v>
      </c>
      <c r="C31" s="25" t="s">
        <v>244</v>
      </c>
      <c r="D31" s="30" t="s">
        <v>257</v>
      </c>
      <c r="E31" s="30" t="s">
        <v>258</v>
      </c>
      <c r="F31" s="30"/>
      <c r="G31" s="30"/>
      <c r="H31" s="30"/>
      <c r="I31" s="30"/>
      <c r="J31" s="30"/>
      <c r="K31" s="30"/>
      <c r="L31" s="30"/>
    </row>
    <row r="32" spans="1:42" ht="17.25" thickBot="1">
      <c r="B32" s="28" t="s">
        <v>141</v>
      </c>
      <c r="C32" s="25" t="s">
        <v>244</v>
      </c>
      <c r="D32" s="30" t="s">
        <v>259</v>
      </c>
      <c r="E32" s="30" t="s">
        <v>260</v>
      </c>
      <c r="F32" s="30"/>
      <c r="G32" s="30"/>
      <c r="H32" s="30"/>
      <c r="I32" s="30"/>
      <c r="J32" s="30"/>
      <c r="K32" s="30"/>
      <c r="L32" s="30"/>
    </row>
    <row r="33" spans="2:12" ht="17.25" thickBot="1">
      <c r="B33" s="28" t="s">
        <v>142</v>
      </c>
      <c r="C33" s="25" t="s">
        <v>244</v>
      </c>
      <c r="D33" s="30" t="s">
        <v>261</v>
      </c>
      <c r="E33" s="30" t="s">
        <v>262</v>
      </c>
      <c r="F33" s="30"/>
      <c r="G33" s="30"/>
      <c r="H33" s="30"/>
      <c r="I33" s="30"/>
      <c r="J33" s="30"/>
      <c r="K33" s="30"/>
      <c r="L33" s="30"/>
    </row>
    <row r="34" spans="2:12" ht="17.25" thickBot="1">
      <c r="B34" s="28" t="s">
        <v>143</v>
      </c>
      <c r="C34" s="25" t="s">
        <v>244</v>
      </c>
      <c r="D34" s="30" t="s">
        <v>263</v>
      </c>
      <c r="E34" s="30" t="s">
        <v>264</v>
      </c>
      <c r="F34" s="30"/>
      <c r="G34" s="30"/>
      <c r="H34" s="30"/>
      <c r="I34" s="30"/>
      <c r="J34" s="30"/>
      <c r="K34" s="30"/>
      <c r="L34" s="30"/>
    </row>
    <row r="35" spans="2:12" ht="27.75" thickBot="1">
      <c r="B35" s="28" t="s">
        <v>144</v>
      </c>
      <c r="C35" s="25" t="s">
        <v>244</v>
      </c>
      <c r="D35" s="30" t="s">
        <v>265</v>
      </c>
      <c r="E35" s="30" t="s">
        <v>266</v>
      </c>
      <c r="F35" s="30"/>
      <c r="G35" s="30"/>
      <c r="H35" s="30"/>
      <c r="I35" s="30"/>
      <c r="J35" s="30"/>
      <c r="K35" s="30"/>
      <c r="L35" s="30"/>
    </row>
    <row r="36" spans="2:12" ht="104.25" thickBot="1">
      <c r="B36" s="28" t="s">
        <v>146</v>
      </c>
      <c r="C36" s="25" t="s">
        <v>244</v>
      </c>
      <c r="D36" s="30" t="s">
        <v>267</v>
      </c>
      <c r="E36" s="30" t="s">
        <v>268</v>
      </c>
      <c r="F36" s="30" t="s">
        <v>269</v>
      </c>
      <c r="G36" s="30" t="s">
        <v>270</v>
      </c>
      <c r="H36" s="30" t="s">
        <v>271</v>
      </c>
      <c r="I36" s="30" t="s">
        <v>272</v>
      </c>
      <c r="J36" s="30" t="s">
        <v>273</v>
      </c>
      <c r="K36" s="30" t="s">
        <v>274</v>
      </c>
      <c r="L36" s="30" t="s">
        <v>275</v>
      </c>
    </row>
    <row r="37" spans="2:12" ht="17.25" thickBot="1">
      <c r="B37" s="28" t="s">
        <v>147</v>
      </c>
      <c r="C37" s="25" t="s">
        <v>244</v>
      </c>
      <c r="D37" s="30" t="s">
        <v>276</v>
      </c>
      <c r="E37" s="30"/>
      <c r="F37" s="30"/>
      <c r="G37" s="30"/>
      <c r="H37" s="30"/>
      <c r="I37" s="30"/>
      <c r="J37" s="30"/>
      <c r="K37" s="30"/>
      <c r="L37" s="30"/>
    </row>
    <row r="38" spans="2:12" ht="17.25" thickBot="1">
      <c r="B38" s="28" t="s">
        <v>148</v>
      </c>
      <c r="C38" s="25" t="s">
        <v>244</v>
      </c>
      <c r="D38" s="30" t="s">
        <v>277</v>
      </c>
      <c r="E38" s="30"/>
      <c r="F38" s="30"/>
      <c r="G38" s="30"/>
      <c r="H38" s="30"/>
      <c r="I38" s="30"/>
      <c r="J38" s="30"/>
      <c r="K38" s="30"/>
      <c r="L38" s="30"/>
    </row>
    <row r="39" spans="2:12" ht="27.75" thickBot="1">
      <c r="B39" s="28" t="s">
        <v>149</v>
      </c>
      <c r="C39" s="25" t="s">
        <v>244</v>
      </c>
      <c r="D39" s="30" t="s">
        <v>510</v>
      </c>
      <c r="E39" s="30" t="s">
        <v>278</v>
      </c>
      <c r="F39" s="30" t="s">
        <v>511</v>
      </c>
      <c r="G39" s="30" t="s">
        <v>279</v>
      </c>
      <c r="H39" s="30"/>
      <c r="I39" s="30"/>
      <c r="J39" s="30"/>
      <c r="K39" s="30"/>
      <c r="L39" s="30"/>
    </row>
    <row r="40" spans="2:12" ht="17.25" thickBot="1">
      <c r="B40" s="28" t="s">
        <v>150</v>
      </c>
      <c r="C40" s="25" t="s">
        <v>244</v>
      </c>
      <c r="D40" s="30" t="s">
        <v>280</v>
      </c>
      <c r="E40" s="30" t="s">
        <v>281</v>
      </c>
      <c r="F40" s="30" t="s">
        <v>282</v>
      </c>
      <c r="G40" s="30"/>
      <c r="H40" s="30"/>
      <c r="I40" s="30"/>
      <c r="J40" s="30"/>
      <c r="K40" s="30"/>
      <c r="L40" s="30"/>
    </row>
    <row r="41" spans="2:12" ht="27.75" thickBot="1">
      <c r="B41" s="28" t="s">
        <v>151</v>
      </c>
      <c r="C41" s="25" t="s">
        <v>244</v>
      </c>
      <c r="D41" s="30" t="s">
        <v>283</v>
      </c>
      <c r="E41" s="30" t="s">
        <v>284</v>
      </c>
      <c r="F41" s="30"/>
      <c r="G41" s="30"/>
      <c r="H41" s="30"/>
      <c r="I41" s="30"/>
      <c r="J41" s="30"/>
      <c r="K41" s="30"/>
      <c r="L41" s="30"/>
    </row>
    <row r="42" spans="2:12" ht="27.75" thickBot="1">
      <c r="B42" s="28" t="s">
        <v>152</v>
      </c>
      <c r="C42" s="25" t="s">
        <v>244</v>
      </c>
      <c r="D42" s="30" t="s">
        <v>285</v>
      </c>
      <c r="E42" s="30" t="s">
        <v>286</v>
      </c>
      <c r="F42" s="30"/>
      <c r="G42" s="30"/>
      <c r="H42" s="30"/>
      <c r="I42" s="30"/>
      <c r="J42" s="30"/>
      <c r="K42" s="30"/>
      <c r="L42" s="30"/>
    </row>
    <row r="43" spans="2:12" ht="17.25" thickBot="1">
      <c r="B43" s="28" t="s">
        <v>153</v>
      </c>
      <c r="C43" s="25" t="s">
        <v>244</v>
      </c>
      <c r="D43" s="30" t="s">
        <v>287</v>
      </c>
      <c r="E43" s="30" t="s">
        <v>288</v>
      </c>
      <c r="F43" s="30"/>
      <c r="G43" s="30"/>
      <c r="H43" s="30"/>
      <c r="I43" s="30"/>
      <c r="J43" s="30"/>
      <c r="K43" s="30"/>
      <c r="L43" s="30"/>
    </row>
    <row r="44" spans="2:12" ht="27.75" thickBot="1">
      <c r="B44" s="28" t="s">
        <v>154</v>
      </c>
      <c r="C44" s="25" t="s">
        <v>244</v>
      </c>
      <c r="D44" s="30" t="s">
        <v>289</v>
      </c>
      <c r="E44" s="30" t="s">
        <v>290</v>
      </c>
      <c r="F44" s="30"/>
      <c r="G44" s="30"/>
      <c r="H44" s="30"/>
      <c r="I44" s="30"/>
      <c r="J44" s="30"/>
      <c r="K44" s="30"/>
      <c r="L44" s="30"/>
    </row>
    <row r="45" spans="2:12" ht="17.25" thickBot="1">
      <c r="B45" s="28" t="s">
        <v>155</v>
      </c>
      <c r="C45" s="25" t="s">
        <v>244</v>
      </c>
      <c r="D45" s="30" t="s">
        <v>291</v>
      </c>
      <c r="E45" s="30" t="s">
        <v>292</v>
      </c>
      <c r="F45" s="30"/>
      <c r="G45" s="30"/>
      <c r="H45" s="30"/>
      <c r="I45" s="30"/>
      <c r="J45" s="30"/>
      <c r="K45" s="30"/>
      <c r="L45" s="30"/>
    </row>
    <row r="46" spans="2:12" ht="53.25" thickBot="1">
      <c r="B46" s="28" t="s">
        <v>156</v>
      </c>
      <c r="C46" s="25" t="s">
        <v>244</v>
      </c>
      <c r="D46" s="30" t="s">
        <v>293</v>
      </c>
      <c r="E46" s="30" t="s">
        <v>294</v>
      </c>
      <c r="F46" s="30" t="s">
        <v>295</v>
      </c>
      <c r="G46" s="30" t="s">
        <v>296</v>
      </c>
      <c r="H46" s="30" t="s">
        <v>297</v>
      </c>
      <c r="I46" s="30" t="s">
        <v>298</v>
      </c>
      <c r="J46" s="30"/>
      <c r="K46" s="30"/>
      <c r="L46" s="30"/>
    </row>
    <row r="47" spans="2:12" ht="27.75" thickBot="1">
      <c r="B47" s="28" t="s">
        <v>157</v>
      </c>
      <c r="C47" s="25" t="s">
        <v>244</v>
      </c>
      <c r="D47" s="30" t="s">
        <v>299</v>
      </c>
      <c r="E47" s="30" t="s">
        <v>300</v>
      </c>
      <c r="F47" s="30"/>
      <c r="G47" s="30"/>
      <c r="H47" s="30"/>
      <c r="I47" s="30"/>
      <c r="J47" s="30"/>
      <c r="K47" s="30"/>
      <c r="L47" s="30"/>
    </row>
    <row r="48" spans="2:12" ht="17.25" thickBot="1">
      <c r="B48" s="28" t="s">
        <v>158</v>
      </c>
      <c r="C48" s="25" t="s">
        <v>244</v>
      </c>
      <c r="D48" s="30" t="s">
        <v>301</v>
      </c>
      <c r="E48" s="30" t="s">
        <v>302</v>
      </c>
      <c r="F48" s="30"/>
      <c r="G48" s="30"/>
      <c r="H48" s="30"/>
      <c r="I48" s="30"/>
      <c r="J48" s="30"/>
      <c r="K48" s="30"/>
      <c r="L48" s="30"/>
    </row>
    <row r="49" spans="2:12" ht="180.75" thickBot="1">
      <c r="B49" s="28" t="s">
        <v>159</v>
      </c>
      <c r="C49" s="25" t="s">
        <v>244</v>
      </c>
      <c r="D49" s="30" t="s">
        <v>303</v>
      </c>
      <c r="E49" s="30" t="s">
        <v>304</v>
      </c>
      <c r="F49" s="30" t="s">
        <v>305</v>
      </c>
      <c r="G49" s="30" t="s">
        <v>306</v>
      </c>
      <c r="H49" s="30" t="s">
        <v>307</v>
      </c>
      <c r="I49" s="30" t="s">
        <v>308</v>
      </c>
      <c r="J49" s="30" t="s">
        <v>309</v>
      </c>
      <c r="K49" s="30" t="s">
        <v>310</v>
      </c>
      <c r="L49" s="30"/>
    </row>
    <row r="50" spans="2:12" ht="27.75" thickBot="1">
      <c r="B50" s="28" t="s">
        <v>160</v>
      </c>
      <c r="C50" s="25" t="s">
        <v>244</v>
      </c>
      <c r="D50" s="30" t="s">
        <v>311</v>
      </c>
      <c r="E50" s="30" t="s">
        <v>312</v>
      </c>
      <c r="F50" s="30" t="s">
        <v>313</v>
      </c>
      <c r="G50" s="30" t="s">
        <v>314</v>
      </c>
      <c r="H50" s="30" t="s">
        <v>315</v>
      </c>
      <c r="I50" s="30"/>
      <c r="J50" s="30"/>
      <c r="K50" s="30"/>
      <c r="L50" s="30"/>
    </row>
    <row r="51" spans="2:12" ht="142.5" thickBot="1">
      <c r="B51" s="28" t="s">
        <v>161</v>
      </c>
      <c r="C51" s="25" t="s">
        <v>244</v>
      </c>
      <c r="D51" s="30" t="s">
        <v>316</v>
      </c>
      <c r="E51" s="30" t="s">
        <v>317</v>
      </c>
      <c r="F51" s="30" t="s">
        <v>318</v>
      </c>
      <c r="G51" s="30" t="s">
        <v>319</v>
      </c>
      <c r="H51" s="30" t="s">
        <v>320</v>
      </c>
      <c r="I51" s="30" t="s">
        <v>321</v>
      </c>
      <c r="J51" s="30" t="s">
        <v>322</v>
      </c>
      <c r="K51" s="30" t="s">
        <v>323</v>
      </c>
      <c r="L51" s="30"/>
    </row>
    <row r="52" spans="2:12" ht="129.75" thickBot="1">
      <c r="B52" s="28" t="s">
        <v>162</v>
      </c>
      <c r="C52" s="25" t="s">
        <v>244</v>
      </c>
      <c r="D52" s="30" t="s">
        <v>324</v>
      </c>
      <c r="E52" s="30" t="s">
        <v>325</v>
      </c>
      <c r="F52" s="30" t="s">
        <v>326</v>
      </c>
      <c r="G52" s="30" t="s">
        <v>327</v>
      </c>
      <c r="H52" s="30" t="s">
        <v>328</v>
      </c>
      <c r="I52" s="30" t="s">
        <v>329</v>
      </c>
      <c r="J52" s="30" t="s">
        <v>330</v>
      </c>
      <c r="K52" s="30" t="s">
        <v>331</v>
      </c>
      <c r="L52" s="30"/>
    </row>
    <row r="53" spans="2:12" ht="91.5" thickBot="1">
      <c r="B53" s="28" t="s">
        <v>163</v>
      </c>
      <c r="C53" s="25" t="s">
        <v>244</v>
      </c>
      <c r="D53" s="30" t="s">
        <v>332</v>
      </c>
      <c r="E53" s="30" t="s">
        <v>333</v>
      </c>
      <c r="F53" s="30" t="s">
        <v>334</v>
      </c>
      <c r="G53" s="30" t="s">
        <v>335</v>
      </c>
      <c r="H53" s="30" t="s">
        <v>336</v>
      </c>
      <c r="I53" s="30" t="s">
        <v>337</v>
      </c>
      <c r="J53" s="30"/>
      <c r="K53" s="30"/>
      <c r="L53" s="30"/>
    </row>
    <row r="54" spans="2:12" ht="53.25" thickBot="1">
      <c r="B54" s="28" t="s">
        <v>164</v>
      </c>
      <c r="C54" s="25" t="s">
        <v>244</v>
      </c>
      <c r="D54" s="30" t="s">
        <v>338</v>
      </c>
      <c r="E54" s="30" t="s">
        <v>339</v>
      </c>
      <c r="F54" s="30" t="s">
        <v>340</v>
      </c>
      <c r="G54" s="30" t="s">
        <v>341</v>
      </c>
      <c r="H54" s="30" t="s">
        <v>342</v>
      </c>
      <c r="I54" s="30"/>
      <c r="J54" s="30"/>
      <c r="K54" s="30"/>
      <c r="L54" s="30"/>
    </row>
    <row r="55" spans="2:12" ht="17.25" thickBot="1">
      <c r="B55" s="28" t="s">
        <v>165</v>
      </c>
      <c r="C55" s="25" t="s">
        <v>244</v>
      </c>
      <c r="D55" s="30" t="s">
        <v>343</v>
      </c>
      <c r="E55" s="30" t="s">
        <v>344</v>
      </c>
      <c r="F55" s="30" t="s">
        <v>345</v>
      </c>
      <c r="G55" s="30"/>
      <c r="H55" s="30"/>
      <c r="I55" s="30"/>
      <c r="J55" s="30"/>
      <c r="K55" s="30"/>
      <c r="L55" s="30"/>
    </row>
    <row r="56" spans="2:12" ht="27.75" thickBot="1">
      <c r="B56" s="28" t="s">
        <v>166</v>
      </c>
      <c r="C56" s="25" t="s">
        <v>244</v>
      </c>
      <c r="D56" s="30" t="s">
        <v>346</v>
      </c>
      <c r="E56" s="30" t="s">
        <v>347</v>
      </c>
      <c r="F56" s="30" t="s">
        <v>348</v>
      </c>
      <c r="G56" s="30" t="s">
        <v>349</v>
      </c>
      <c r="H56" s="30" t="s">
        <v>350</v>
      </c>
      <c r="I56" s="30"/>
      <c r="J56" s="30"/>
      <c r="K56" s="30"/>
      <c r="L56" s="30"/>
    </row>
    <row r="57" spans="2:12" ht="17.25" thickBot="1">
      <c r="B57" s="28" t="s">
        <v>167</v>
      </c>
      <c r="C57" s="25" t="s">
        <v>244</v>
      </c>
      <c r="D57" s="30" t="s">
        <v>351</v>
      </c>
      <c r="E57" s="30"/>
      <c r="F57" s="30"/>
      <c r="G57" s="30"/>
      <c r="H57" s="30"/>
      <c r="I57" s="30"/>
      <c r="J57" s="30"/>
      <c r="K57" s="30"/>
      <c r="L57" s="30"/>
    </row>
    <row r="58" spans="2:12" ht="66" thickBot="1">
      <c r="B58" s="28" t="s">
        <v>168</v>
      </c>
      <c r="C58" s="25" t="s">
        <v>244</v>
      </c>
      <c r="D58" s="30" t="s">
        <v>352</v>
      </c>
      <c r="E58" s="30" t="s">
        <v>353</v>
      </c>
      <c r="F58" s="30" t="s">
        <v>354</v>
      </c>
      <c r="G58" s="30" t="s">
        <v>355</v>
      </c>
      <c r="H58" s="30" t="s">
        <v>356</v>
      </c>
      <c r="I58" s="30" t="s">
        <v>357</v>
      </c>
      <c r="J58" s="30"/>
      <c r="K58" s="30"/>
      <c r="L58" s="30"/>
    </row>
    <row r="59" spans="2:12" ht="27.75" thickBot="1">
      <c r="B59" s="28" t="s">
        <v>169</v>
      </c>
      <c r="C59" s="25" t="s">
        <v>244</v>
      </c>
      <c r="D59" s="30" t="s">
        <v>358</v>
      </c>
      <c r="E59" s="30" t="s">
        <v>359</v>
      </c>
      <c r="F59" s="30"/>
      <c r="G59" s="30"/>
      <c r="H59" s="30"/>
      <c r="I59" s="30"/>
      <c r="J59" s="30"/>
      <c r="K59" s="30"/>
      <c r="L59" s="30"/>
    </row>
    <row r="60" spans="2:12" ht="17.25" thickBot="1">
      <c r="B60" s="28" t="s">
        <v>171</v>
      </c>
      <c r="C60" s="25" t="s">
        <v>244</v>
      </c>
      <c r="D60" s="30" t="s">
        <v>360</v>
      </c>
      <c r="E60" s="30" t="s">
        <v>361</v>
      </c>
      <c r="F60" s="30"/>
      <c r="G60" s="30"/>
      <c r="H60" s="30"/>
      <c r="I60" s="30"/>
      <c r="J60" s="30"/>
      <c r="K60" s="30"/>
      <c r="L60" s="30"/>
    </row>
    <row r="61" spans="2:12" ht="17.25" thickBot="1">
      <c r="B61" s="28" t="s">
        <v>173</v>
      </c>
      <c r="C61" s="25" t="s">
        <v>244</v>
      </c>
      <c r="D61" s="30" t="s">
        <v>362</v>
      </c>
      <c r="E61" s="30"/>
      <c r="F61" s="30"/>
      <c r="G61" s="30"/>
      <c r="H61" s="30"/>
      <c r="I61" s="30"/>
      <c r="J61" s="30"/>
      <c r="K61" s="30"/>
      <c r="L61" s="30"/>
    </row>
    <row r="62" spans="2:12" ht="17.25" thickBot="1">
      <c r="B62" s="28" t="s">
        <v>174</v>
      </c>
      <c r="C62" s="25" t="s">
        <v>244</v>
      </c>
      <c r="D62" s="30" t="s">
        <v>363</v>
      </c>
      <c r="E62" s="30"/>
      <c r="F62" s="30"/>
      <c r="G62" s="30"/>
      <c r="H62" s="30"/>
      <c r="I62" s="30"/>
      <c r="J62" s="30"/>
      <c r="K62" s="30"/>
      <c r="L62" s="30"/>
    </row>
    <row r="63" spans="2:12" ht="27.75" thickBot="1">
      <c r="B63" s="28" t="s">
        <v>175</v>
      </c>
      <c r="C63" s="25" t="s">
        <v>244</v>
      </c>
      <c r="D63" s="30" t="s">
        <v>364</v>
      </c>
      <c r="E63" s="30" t="s">
        <v>365</v>
      </c>
      <c r="F63" s="30" t="s">
        <v>366</v>
      </c>
      <c r="G63" s="30"/>
      <c r="H63" s="30"/>
      <c r="I63" s="30"/>
      <c r="J63" s="30"/>
      <c r="K63" s="30"/>
      <c r="L63" s="30"/>
    </row>
    <row r="64" spans="2:12" ht="27.75" thickBot="1">
      <c r="B64" s="28" t="s">
        <v>176</v>
      </c>
      <c r="C64" s="25" t="s">
        <v>244</v>
      </c>
      <c r="D64" s="30" t="s">
        <v>367</v>
      </c>
      <c r="E64" s="30"/>
      <c r="F64" s="30"/>
      <c r="G64" s="30"/>
      <c r="H64" s="30"/>
      <c r="I64" s="30"/>
      <c r="J64" s="30"/>
      <c r="K64" s="30"/>
      <c r="L64" s="30"/>
    </row>
    <row r="65" spans="2:13" ht="17.25" thickBot="1">
      <c r="B65" s="28" t="s">
        <v>178</v>
      </c>
      <c r="C65" s="25" t="s">
        <v>244</v>
      </c>
      <c r="D65" s="30" t="s">
        <v>512</v>
      </c>
      <c r="E65" s="30" t="s">
        <v>368</v>
      </c>
      <c r="F65" s="30"/>
      <c r="G65" s="30"/>
      <c r="H65" s="30"/>
      <c r="I65" s="30"/>
      <c r="J65" s="30"/>
      <c r="K65" s="30"/>
      <c r="L65" s="30"/>
    </row>
    <row r="66" spans="2:13" ht="17.25" thickBot="1">
      <c r="B66" s="28" t="s">
        <v>179</v>
      </c>
      <c r="C66" s="25" t="s">
        <v>244</v>
      </c>
      <c r="D66" s="29" t="s">
        <v>513</v>
      </c>
      <c r="E66" s="30" t="s">
        <v>369</v>
      </c>
      <c r="F66" s="30" t="s">
        <v>370</v>
      </c>
      <c r="G66" s="30"/>
      <c r="H66" s="30"/>
      <c r="I66" s="30"/>
      <c r="J66" s="30"/>
      <c r="K66" s="30"/>
      <c r="L66" s="30"/>
      <c r="M66" s="30"/>
    </row>
    <row r="67" spans="2:13" ht="27.75" thickBot="1">
      <c r="B67" s="28" t="s">
        <v>180</v>
      </c>
      <c r="C67" s="25" t="s">
        <v>244</v>
      </c>
      <c r="D67" s="30" t="s">
        <v>371</v>
      </c>
      <c r="E67" s="30" t="s">
        <v>372</v>
      </c>
      <c r="F67" s="30" t="s">
        <v>373</v>
      </c>
      <c r="G67" s="30" t="s">
        <v>374</v>
      </c>
      <c r="H67" s="30"/>
      <c r="I67" s="30"/>
      <c r="J67" s="30"/>
      <c r="K67" s="30"/>
      <c r="L67" s="30"/>
    </row>
    <row r="68" spans="2:13" ht="53.25" thickBot="1">
      <c r="B68" s="28" t="s">
        <v>182</v>
      </c>
      <c r="C68" s="25" t="s">
        <v>244</v>
      </c>
      <c r="D68" s="30" t="s">
        <v>375</v>
      </c>
      <c r="E68" s="30" t="s">
        <v>376</v>
      </c>
      <c r="F68" s="30" t="s">
        <v>377</v>
      </c>
      <c r="G68" s="30" t="s">
        <v>378</v>
      </c>
      <c r="H68" s="30"/>
      <c r="I68" s="30"/>
      <c r="J68" s="30"/>
      <c r="K68" s="30"/>
      <c r="L68" s="30"/>
    </row>
    <row r="69" spans="2:13" ht="78.75" thickBot="1">
      <c r="B69" s="28" t="s">
        <v>183</v>
      </c>
      <c r="C69" s="25" t="s">
        <v>244</v>
      </c>
      <c r="D69" s="30" t="s">
        <v>379</v>
      </c>
      <c r="E69" s="30" t="s">
        <v>380</v>
      </c>
      <c r="F69" s="30" t="s">
        <v>381</v>
      </c>
      <c r="G69" s="30" t="s">
        <v>382</v>
      </c>
      <c r="H69" s="30" t="s">
        <v>383</v>
      </c>
      <c r="I69" s="30" t="s">
        <v>384</v>
      </c>
      <c r="J69" s="30" t="s">
        <v>385</v>
      </c>
      <c r="K69" s="30" t="s">
        <v>386</v>
      </c>
      <c r="L69" s="30"/>
    </row>
    <row r="70" spans="2:13" ht="129.75" thickBot="1">
      <c r="B70" s="28" t="s">
        <v>184</v>
      </c>
      <c r="C70" s="25" t="s">
        <v>244</v>
      </c>
      <c r="D70" s="30" t="s">
        <v>387</v>
      </c>
      <c r="E70" s="30" t="s">
        <v>388</v>
      </c>
      <c r="F70" s="30" t="s">
        <v>389</v>
      </c>
      <c r="G70" s="30" t="s">
        <v>390</v>
      </c>
      <c r="H70" s="30" t="s">
        <v>391</v>
      </c>
      <c r="I70" s="30" t="s">
        <v>392</v>
      </c>
      <c r="J70" s="30" t="s">
        <v>393</v>
      </c>
      <c r="K70" s="30" t="s">
        <v>394</v>
      </c>
      <c r="L70" s="30" t="s">
        <v>395</v>
      </c>
    </row>
    <row r="71" spans="2:13" ht="40.5" thickBot="1">
      <c r="B71" s="28" t="s">
        <v>186</v>
      </c>
      <c r="C71" s="25" t="s">
        <v>244</v>
      </c>
      <c r="D71" s="30" t="s">
        <v>396</v>
      </c>
      <c r="E71" s="30" t="s">
        <v>397</v>
      </c>
      <c r="F71" s="30" t="s">
        <v>398</v>
      </c>
      <c r="G71" s="30" t="s">
        <v>399</v>
      </c>
      <c r="H71" s="30" t="s">
        <v>400</v>
      </c>
      <c r="I71" s="30"/>
      <c r="J71" s="30"/>
      <c r="K71" s="30"/>
      <c r="L71" s="30"/>
    </row>
    <row r="72" spans="2:13" ht="27.75" thickBot="1">
      <c r="B72" s="28" t="s">
        <v>187</v>
      </c>
      <c r="C72" s="25" t="s">
        <v>244</v>
      </c>
      <c r="D72" s="30" t="s">
        <v>401</v>
      </c>
      <c r="E72" s="30" t="s">
        <v>402</v>
      </c>
      <c r="F72" s="30" t="s">
        <v>403</v>
      </c>
      <c r="G72" s="30" t="s">
        <v>404</v>
      </c>
      <c r="H72" s="30"/>
      <c r="I72" s="30"/>
      <c r="J72" s="30"/>
      <c r="K72" s="30"/>
      <c r="L72" s="30"/>
    </row>
    <row r="73" spans="2:13" ht="17.25" thickBot="1">
      <c r="B73" s="28" t="s">
        <v>188</v>
      </c>
      <c r="C73" s="25" t="s">
        <v>244</v>
      </c>
      <c r="D73" s="30" t="s">
        <v>405</v>
      </c>
      <c r="E73" s="30"/>
      <c r="F73" s="30"/>
      <c r="G73" s="30"/>
      <c r="H73" s="30"/>
      <c r="I73" s="30"/>
      <c r="J73" s="30"/>
      <c r="K73" s="30"/>
      <c r="L73" s="30"/>
    </row>
    <row r="74" spans="2:13" ht="27.75" thickBot="1">
      <c r="B74" s="28" t="s">
        <v>189</v>
      </c>
      <c r="C74" s="25" t="s">
        <v>244</v>
      </c>
      <c r="D74" s="30" t="s">
        <v>406</v>
      </c>
      <c r="E74" s="30" t="s">
        <v>407</v>
      </c>
      <c r="F74" s="30"/>
      <c r="G74" s="30"/>
      <c r="H74" s="30"/>
      <c r="I74" s="30"/>
      <c r="J74" s="30"/>
      <c r="K74" s="30"/>
      <c r="L74" s="30"/>
    </row>
    <row r="75" spans="2:13" ht="17.25" thickBot="1">
      <c r="B75" s="28" t="s">
        <v>190</v>
      </c>
      <c r="C75" s="25" t="s">
        <v>244</v>
      </c>
      <c r="D75" s="30" t="s">
        <v>408</v>
      </c>
      <c r="E75" s="30" t="s">
        <v>409</v>
      </c>
      <c r="F75" s="30"/>
      <c r="G75" s="30"/>
      <c r="H75" s="30"/>
      <c r="I75" s="30"/>
      <c r="J75" s="30"/>
      <c r="K75" s="30"/>
      <c r="L75" s="30"/>
    </row>
    <row r="76" spans="2:13" ht="27.75" thickBot="1">
      <c r="B76" s="28" t="s">
        <v>192</v>
      </c>
      <c r="C76" s="25" t="s">
        <v>244</v>
      </c>
      <c r="D76" s="30" t="s">
        <v>410</v>
      </c>
      <c r="E76" s="30" t="s">
        <v>411</v>
      </c>
      <c r="F76" s="30" t="s">
        <v>412</v>
      </c>
      <c r="G76" s="30" t="s">
        <v>413</v>
      </c>
      <c r="H76" s="30"/>
      <c r="I76" s="30"/>
      <c r="J76" s="30"/>
      <c r="K76" s="30"/>
      <c r="L76" s="30"/>
    </row>
    <row r="77" spans="2:13" ht="17.25" thickBot="1">
      <c r="B77" s="28" t="s">
        <v>193</v>
      </c>
      <c r="C77" s="25" t="s">
        <v>244</v>
      </c>
      <c r="D77" s="30" t="s">
        <v>414</v>
      </c>
      <c r="E77" s="30" t="s">
        <v>415</v>
      </c>
      <c r="F77" s="30" t="s">
        <v>416</v>
      </c>
      <c r="G77" s="30"/>
      <c r="H77" s="30"/>
      <c r="I77" s="30"/>
      <c r="J77" s="30"/>
      <c r="K77" s="30"/>
      <c r="L77" s="30"/>
    </row>
    <row r="78" spans="2:13" ht="27.75" thickBot="1">
      <c r="B78" s="28" t="s">
        <v>195</v>
      </c>
      <c r="C78" s="25" t="s">
        <v>244</v>
      </c>
      <c r="D78" s="30" t="s">
        <v>417</v>
      </c>
      <c r="E78" s="30" t="s">
        <v>418</v>
      </c>
      <c r="F78" s="30"/>
      <c r="G78" s="30"/>
      <c r="H78" s="30"/>
      <c r="I78" s="30"/>
      <c r="J78" s="30"/>
      <c r="K78" s="30"/>
      <c r="L78" s="30"/>
    </row>
    <row r="79" spans="2:13" ht="40.5" thickBot="1">
      <c r="B79" s="28" t="s">
        <v>196</v>
      </c>
      <c r="C79" s="25" t="s">
        <v>244</v>
      </c>
      <c r="D79" s="30" t="s">
        <v>419</v>
      </c>
      <c r="E79" s="30" t="s">
        <v>420</v>
      </c>
      <c r="F79" s="30"/>
      <c r="G79" s="30"/>
      <c r="H79" s="30"/>
      <c r="I79" s="30"/>
      <c r="J79" s="30"/>
      <c r="K79" s="30"/>
      <c r="L79" s="30"/>
    </row>
    <row r="80" spans="2:13" ht="17.25" thickBot="1">
      <c r="B80" s="28" t="s">
        <v>197</v>
      </c>
      <c r="C80" s="25" t="s">
        <v>244</v>
      </c>
      <c r="D80" s="30" t="s">
        <v>421</v>
      </c>
      <c r="E80" s="30" t="s">
        <v>422</v>
      </c>
      <c r="F80" s="30"/>
      <c r="G80" s="30"/>
      <c r="H80" s="30"/>
      <c r="I80" s="30"/>
      <c r="J80" s="30"/>
      <c r="K80" s="30"/>
      <c r="L80" s="30"/>
    </row>
    <row r="81" spans="2:12" ht="27.75" thickBot="1">
      <c r="B81" s="28" t="s">
        <v>198</v>
      </c>
      <c r="C81" s="25" t="s">
        <v>244</v>
      </c>
      <c r="D81" s="30" t="s">
        <v>423</v>
      </c>
      <c r="E81" s="30" t="s">
        <v>424</v>
      </c>
      <c r="F81" s="30" t="s">
        <v>425</v>
      </c>
      <c r="G81" s="30" t="s">
        <v>426</v>
      </c>
      <c r="H81" s="30"/>
      <c r="I81" s="30"/>
      <c r="J81" s="30"/>
      <c r="K81" s="30"/>
      <c r="L81" s="30"/>
    </row>
    <row r="82" spans="2:12" ht="27.75" thickBot="1">
      <c r="B82" s="28" t="s">
        <v>199</v>
      </c>
      <c r="C82" s="25" t="s">
        <v>244</v>
      </c>
      <c r="D82" s="30" t="s">
        <v>427</v>
      </c>
      <c r="E82" s="30"/>
      <c r="F82" s="30"/>
      <c r="G82" s="30"/>
      <c r="H82" s="30"/>
      <c r="I82" s="30"/>
      <c r="J82" s="30"/>
      <c r="K82" s="30"/>
      <c r="L82" s="30"/>
    </row>
    <row r="83" spans="2:12" ht="27.75" thickBot="1">
      <c r="B83" s="28" t="s">
        <v>200</v>
      </c>
      <c r="C83" s="25" t="s">
        <v>244</v>
      </c>
      <c r="D83" s="30" t="s">
        <v>428</v>
      </c>
      <c r="E83" s="30" t="s">
        <v>429</v>
      </c>
      <c r="F83" s="30"/>
      <c r="G83" s="30"/>
      <c r="H83" s="30"/>
      <c r="I83" s="30"/>
      <c r="J83" s="30"/>
      <c r="K83" s="30"/>
      <c r="L83" s="30"/>
    </row>
    <row r="84" spans="2:12" ht="27.75" thickBot="1">
      <c r="B84" s="28" t="s">
        <v>202</v>
      </c>
      <c r="C84" s="25" t="s">
        <v>244</v>
      </c>
      <c r="D84" s="30" t="s">
        <v>430</v>
      </c>
      <c r="E84" s="30" t="s">
        <v>431</v>
      </c>
      <c r="F84" s="30" t="s">
        <v>432</v>
      </c>
      <c r="G84" s="30" t="s">
        <v>433</v>
      </c>
      <c r="H84" s="30"/>
      <c r="I84" s="30"/>
      <c r="J84" s="30"/>
      <c r="K84" s="30"/>
      <c r="L84" s="30"/>
    </row>
    <row r="85" spans="2:12" ht="27.75" thickBot="1">
      <c r="B85" s="28" t="s">
        <v>203</v>
      </c>
      <c r="C85" s="25" t="s">
        <v>244</v>
      </c>
      <c r="D85" s="30" t="s">
        <v>434</v>
      </c>
      <c r="E85" s="30" t="s">
        <v>435</v>
      </c>
      <c r="F85" s="30" t="s">
        <v>436</v>
      </c>
      <c r="G85" s="30"/>
      <c r="H85" s="30"/>
      <c r="I85" s="30"/>
      <c r="J85" s="30"/>
      <c r="K85" s="30"/>
      <c r="L85" s="30"/>
    </row>
    <row r="86" spans="2:12" ht="27.75" thickBot="1">
      <c r="B86" s="28" t="s">
        <v>204</v>
      </c>
      <c r="C86" s="25" t="s">
        <v>244</v>
      </c>
      <c r="D86" s="30" t="s">
        <v>437</v>
      </c>
      <c r="E86" s="30" t="s">
        <v>438</v>
      </c>
      <c r="F86" s="30" t="s">
        <v>439</v>
      </c>
      <c r="G86" s="30"/>
      <c r="H86" s="30"/>
      <c r="I86" s="30"/>
      <c r="J86" s="30"/>
      <c r="K86" s="30"/>
      <c r="L86" s="30"/>
    </row>
    <row r="87" spans="2:12" ht="27.75" thickBot="1">
      <c r="B87" s="28" t="s">
        <v>206</v>
      </c>
      <c r="C87" s="25" t="s">
        <v>244</v>
      </c>
      <c r="D87" s="30" t="s">
        <v>440</v>
      </c>
      <c r="E87" s="30" t="s">
        <v>441</v>
      </c>
      <c r="F87" s="30" t="s">
        <v>442</v>
      </c>
      <c r="G87" s="30"/>
      <c r="H87" s="30"/>
      <c r="I87" s="30"/>
      <c r="J87" s="30"/>
      <c r="K87" s="30"/>
      <c r="L87" s="30"/>
    </row>
    <row r="88" spans="2:12" ht="17.25" thickBot="1">
      <c r="B88" s="28" t="s">
        <v>208</v>
      </c>
      <c r="C88" s="25" t="s">
        <v>244</v>
      </c>
      <c r="D88" s="30" t="s">
        <v>443</v>
      </c>
      <c r="E88" s="30" t="s">
        <v>444</v>
      </c>
      <c r="F88" s="30"/>
      <c r="G88" s="30"/>
      <c r="H88" s="30"/>
      <c r="I88" s="30"/>
      <c r="J88" s="30"/>
      <c r="K88" s="30"/>
      <c r="L88" s="30"/>
    </row>
    <row r="89" spans="2:12" ht="27.75" thickBot="1">
      <c r="B89" s="28" t="s">
        <v>209</v>
      </c>
      <c r="C89" s="25" t="s">
        <v>244</v>
      </c>
      <c r="D89" s="30" t="s">
        <v>445</v>
      </c>
      <c r="E89" s="30" t="s">
        <v>446</v>
      </c>
      <c r="F89" s="30"/>
      <c r="G89" s="30"/>
      <c r="H89" s="30"/>
      <c r="I89" s="30"/>
      <c r="J89" s="30"/>
      <c r="K89" s="30"/>
      <c r="L89" s="30"/>
    </row>
    <row r="90" spans="2:12" ht="27.75" thickBot="1">
      <c r="B90" s="28" t="s">
        <v>210</v>
      </c>
      <c r="C90" s="25" t="s">
        <v>244</v>
      </c>
      <c r="D90" s="30" t="s">
        <v>447</v>
      </c>
      <c r="E90" s="30" t="s">
        <v>448</v>
      </c>
      <c r="F90" s="30"/>
      <c r="G90" s="30"/>
      <c r="H90" s="30"/>
      <c r="I90" s="30"/>
      <c r="J90" s="30"/>
      <c r="K90" s="30"/>
      <c r="L90" s="30"/>
    </row>
    <row r="91" spans="2:12" ht="27.75" thickBot="1">
      <c r="B91" s="28" t="s">
        <v>211</v>
      </c>
      <c r="C91" s="25" t="s">
        <v>244</v>
      </c>
      <c r="D91" s="30" t="s">
        <v>449</v>
      </c>
      <c r="E91" s="30" t="s">
        <v>450</v>
      </c>
      <c r="F91" s="30"/>
      <c r="G91" s="30"/>
      <c r="H91" s="30"/>
      <c r="I91" s="30"/>
      <c r="J91" s="30"/>
      <c r="K91" s="30"/>
      <c r="L91" s="30"/>
    </row>
    <row r="92" spans="2:12" ht="17.25" thickBot="1">
      <c r="B92" s="28" t="s">
        <v>212</v>
      </c>
      <c r="C92" s="25" t="s">
        <v>244</v>
      </c>
      <c r="D92" s="30" t="s">
        <v>451</v>
      </c>
      <c r="E92" s="30" t="s">
        <v>452</v>
      </c>
      <c r="F92" s="30"/>
      <c r="G92" s="30"/>
      <c r="H92" s="30"/>
      <c r="I92" s="30"/>
      <c r="J92" s="30"/>
      <c r="K92" s="30"/>
      <c r="L92" s="30"/>
    </row>
    <row r="93" spans="2:12" ht="40.5" thickBot="1">
      <c r="B93" s="28" t="s">
        <v>213</v>
      </c>
      <c r="C93" s="25" t="s">
        <v>244</v>
      </c>
      <c r="D93" s="30" t="s">
        <v>453</v>
      </c>
      <c r="E93" s="30" t="s">
        <v>454</v>
      </c>
      <c r="F93" s="30" t="s">
        <v>455</v>
      </c>
      <c r="G93" s="30" t="s">
        <v>456</v>
      </c>
      <c r="H93" s="30"/>
      <c r="I93" s="30"/>
      <c r="J93" s="30"/>
      <c r="K93" s="30"/>
      <c r="L93" s="30"/>
    </row>
    <row r="94" spans="2:12" ht="17.25" thickBot="1">
      <c r="B94" s="28" t="s">
        <v>214</v>
      </c>
      <c r="C94" s="25" t="s">
        <v>244</v>
      </c>
      <c r="D94" s="30" t="s">
        <v>457</v>
      </c>
      <c r="E94" s="30"/>
      <c r="F94" s="30"/>
      <c r="G94" s="30"/>
      <c r="H94" s="30"/>
      <c r="I94" s="30"/>
      <c r="J94" s="30"/>
      <c r="K94" s="30"/>
      <c r="L94" s="30"/>
    </row>
    <row r="95" spans="2:12" ht="53.25" thickBot="1">
      <c r="B95" s="28" t="s">
        <v>216</v>
      </c>
      <c r="C95" s="25" t="s">
        <v>244</v>
      </c>
      <c r="D95" s="30" t="s">
        <v>458</v>
      </c>
      <c r="E95" s="30" t="s">
        <v>459</v>
      </c>
      <c r="F95" s="30" t="s">
        <v>460</v>
      </c>
      <c r="G95" s="30" t="s">
        <v>461</v>
      </c>
      <c r="H95" s="30"/>
      <c r="I95" s="30"/>
      <c r="J95" s="30"/>
      <c r="K95" s="30"/>
      <c r="L95" s="30"/>
    </row>
    <row r="96" spans="2:12" ht="17.25" thickBot="1">
      <c r="B96" s="28" t="s">
        <v>217</v>
      </c>
      <c r="C96" s="25" t="s">
        <v>244</v>
      </c>
      <c r="D96" s="30" t="s">
        <v>462</v>
      </c>
      <c r="E96" s="30" t="s">
        <v>463</v>
      </c>
      <c r="F96" s="30" t="s">
        <v>464</v>
      </c>
      <c r="G96" s="30"/>
      <c r="H96" s="30"/>
      <c r="I96" s="30"/>
      <c r="J96" s="30"/>
      <c r="K96" s="30"/>
      <c r="L96" s="30"/>
    </row>
    <row r="97" spans="2:12" ht="27.75" thickBot="1">
      <c r="B97" s="28" t="s">
        <v>218</v>
      </c>
      <c r="C97" s="25" t="s">
        <v>244</v>
      </c>
      <c r="D97" s="30" t="s">
        <v>465</v>
      </c>
      <c r="E97" s="30" t="s">
        <v>466</v>
      </c>
      <c r="F97" s="30"/>
      <c r="G97" s="30"/>
      <c r="H97" s="30"/>
      <c r="I97" s="30"/>
      <c r="J97" s="30"/>
      <c r="K97" s="30"/>
      <c r="L97" s="30"/>
    </row>
    <row r="98" spans="2:12" ht="17.25" thickBot="1">
      <c r="B98" s="28" t="s">
        <v>219</v>
      </c>
      <c r="C98" s="25" t="s">
        <v>244</v>
      </c>
      <c r="D98" s="30" t="s">
        <v>467</v>
      </c>
      <c r="E98" s="30" t="s">
        <v>468</v>
      </c>
      <c r="F98" s="30" t="s">
        <v>469</v>
      </c>
      <c r="G98" s="30"/>
      <c r="H98" s="30"/>
      <c r="I98" s="30"/>
      <c r="J98" s="30"/>
      <c r="K98" s="30"/>
      <c r="L98" s="30"/>
    </row>
    <row r="99" spans="2:12" ht="27.75" thickBot="1">
      <c r="B99" s="28" t="s">
        <v>220</v>
      </c>
      <c r="C99" s="25" t="s">
        <v>244</v>
      </c>
      <c r="D99" s="30" t="s">
        <v>470</v>
      </c>
      <c r="E99" s="30" t="s">
        <v>471</v>
      </c>
      <c r="F99" s="30" t="s">
        <v>472</v>
      </c>
      <c r="G99" s="30"/>
      <c r="H99" s="30"/>
      <c r="I99" s="30"/>
      <c r="J99" s="30"/>
      <c r="K99" s="30"/>
      <c r="L99" s="30"/>
    </row>
    <row r="100" spans="2:12" ht="53.25" thickBot="1">
      <c r="B100" s="28" t="s">
        <v>221</v>
      </c>
      <c r="C100" s="25" t="s">
        <v>244</v>
      </c>
      <c r="D100" s="30" t="s">
        <v>473</v>
      </c>
      <c r="E100" s="30" t="s">
        <v>474</v>
      </c>
      <c r="F100" s="30" t="s">
        <v>475</v>
      </c>
      <c r="G100" s="30" t="s">
        <v>476</v>
      </c>
      <c r="H100" s="30"/>
      <c r="I100" s="30"/>
      <c r="J100" s="30"/>
      <c r="K100" s="30"/>
      <c r="L100" s="30"/>
    </row>
    <row r="101" spans="2:12" ht="27.75" thickBot="1">
      <c r="B101" s="28" t="s">
        <v>223</v>
      </c>
      <c r="C101" s="25" t="s">
        <v>244</v>
      </c>
      <c r="D101" s="30" t="s">
        <v>477</v>
      </c>
      <c r="E101" s="30" t="s">
        <v>478</v>
      </c>
      <c r="F101" s="30" t="s">
        <v>479</v>
      </c>
      <c r="G101" s="30"/>
      <c r="H101" s="30"/>
      <c r="I101" s="30"/>
      <c r="J101" s="30"/>
      <c r="K101" s="30"/>
      <c r="L101" s="30"/>
    </row>
    <row r="102" spans="2:12" ht="78.75" thickBot="1">
      <c r="B102" s="28" t="s">
        <v>225</v>
      </c>
      <c r="C102" s="25" t="s">
        <v>244</v>
      </c>
      <c r="D102" s="30" t="s">
        <v>480</v>
      </c>
      <c r="E102" s="30" t="s">
        <v>481</v>
      </c>
      <c r="F102" s="30" t="s">
        <v>482</v>
      </c>
      <c r="G102" s="30" t="s">
        <v>483</v>
      </c>
      <c r="H102" s="30" t="s">
        <v>484</v>
      </c>
      <c r="I102" s="30" t="s">
        <v>485</v>
      </c>
      <c r="J102" s="30"/>
      <c r="K102" s="30"/>
      <c r="L102" s="30"/>
    </row>
    <row r="103" spans="2:12" ht="17.25" thickBot="1">
      <c r="B103" s="28" t="s">
        <v>227</v>
      </c>
      <c r="C103" s="25" t="s">
        <v>244</v>
      </c>
      <c r="D103" s="30" t="s">
        <v>486</v>
      </c>
      <c r="E103" s="30" t="s">
        <v>487</v>
      </c>
      <c r="F103" s="30" t="s">
        <v>488</v>
      </c>
      <c r="G103" s="30" t="s">
        <v>489</v>
      </c>
      <c r="H103" s="30"/>
      <c r="I103" s="30"/>
      <c r="J103" s="30"/>
      <c r="K103" s="30"/>
      <c r="L103" s="30"/>
    </row>
    <row r="104" spans="2:12" ht="27.75" thickBot="1">
      <c r="B104" s="28" t="s">
        <v>228</v>
      </c>
      <c r="C104" s="25" t="s">
        <v>244</v>
      </c>
      <c r="D104" s="30" t="s">
        <v>490</v>
      </c>
      <c r="E104" s="30" t="s">
        <v>491</v>
      </c>
      <c r="F104" s="30" t="s">
        <v>492</v>
      </c>
      <c r="G104" s="30"/>
      <c r="H104" s="30"/>
      <c r="I104" s="30"/>
      <c r="J104" s="30"/>
      <c r="K104" s="30"/>
      <c r="L104" s="30"/>
    </row>
    <row r="105" spans="2:12" ht="17.25" thickBot="1">
      <c r="B105" s="28" t="s">
        <v>229</v>
      </c>
      <c r="C105" s="25" t="s">
        <v>244</v>
      </c>
      <c r="D105" s="30" t="s">
        <v>493</v>
      </c>
      <c r="E105" s="30" t="s">
        <v>494</v>
      </c>
      <c r="F105" s="30"/>
      <c r="G105" s="30"/>
      <c r="H105" s="30"/>
      <c r="I105" s="30"/>
      <c r="J105" s="30"/>
      <c r="K105" s="30"/>
      <c r="L105" s="30"/>
    </row>
    <row r="106" spans="2:12" ht="17.25" thickBot="1">
      <c r="B106" s="28" t="s">
        <v>231</v>
      </c>
      <c r="C106" s="25" t="s">
        <v>244</v>
      </c>
      <c r="D106" s="30" t="s">
        <v>495</v>
      </c>
      <c r="E106" s="30"/>
      <c r="F106" s="30"/>
      <c r="G106" s="30"/>
      <c r="H106" s="30"/>
      <c r="I106" s="30"/>
      <c r="J106" s="30"/>
      <c r="K106" s="30"/>
      <c r="L106" s="30"/>
    </row>
    <row r="107" spans="2:12" ht="27.75" thickBot="1">
      <c r="B107" s="28" t="s">
        <v>232</v>
      </c>
      <c r="C107" s="25" t="s">
        <v>244</v>
      </c>
      <c r="D107" s="30" t="s">
        <v>496</v>
      </c>
      <c r="E107" s="30"/>
      <c r="F107" s="30"/>
      <c r="G107" s="30"/>
      <c r="H107" s="30"/>
      <c r="I107" s="30"/>
      <c r="J107" s="30"/>
      <c r="K107" s="30"/>
      <c r="L107" s="30"/>
    </row>
    <row r="108" spans="2:12" ht="17.25" thickBot="1">
      <c r="B108" s="28" t="s">
        <v>233</v>
      </c>
      <c r="C108" s="25" t="s">
        <v>244</v>
      </c>
      <c r="D108" s="30" t="s">
        <v>497</v>
      </c>
      <c r="E108" s="30"/>
      <c r="F108" s="30"/>
      <c r="G108" s="30"/>
      <c r="H108" s="30"/>
      <c r="I108" s="30"/>
      <c r="J108" s="30"/>
      <c r="K108" s="30"/>
      <c r="L108" s="30"/>
    </row>
    <row r="109" spans="2:12" ht="27.75" thickBot="1">
      <c r="B109" s="28" t="s">
        <v>234</v>
      </c>
      <c r="C109" s="25" t="s">
        <v>244</v>
      </c>
      <c r="D109" s="30" t="s">
        <v>498</v>
      </c>
      <c r="E109" s="30"/>
      <c r="F109" s="30"/>
      <c r="G109" s="30"/>
      <c r="H109" s="30"/>
      <c r="I109" s="30"/>
      <c r="J109" s="30"/>
      <c r="K109" s="30"/>
      <c r="L109" s="30"/>
    </row>
    <row r="110" spans="2:12" ht="27.75" thickBot="1">
      <c r="B110" s="28" t="s">
        <v>236</v>
      </c>
      <c r="C110" s="25" t="s">
        <v>244</v>
      </c>
      <c r="D110" s="30" t="s">
        <v>499</v>
      </c>
      <c r="E110" s="30" t="s">
        <v>500</v>
      </c>
      <c r="F110" s="30"/>
      <c r="G110" s="30"/>
      <c r="H110" s="30"/>
      <c r="I110" s="30"/>
      <c r="J110" s="30"/>
      <c r="K110" s="30"/>
      <c r="L110" s="30"/>
    </row>
    <row r="111" spans="2:12" ht="27.75" thickBot="1">
      <c r="B111" s="28" t="s">
        <v>237</v>
      </c>
      <c r="C111" s="25" t="s">
        <v>244</v>
      </c>
      <c r="D111" s="30" t="s">
        <v>501</v>
      </c>
      <c r="E111" s="30"/>
      <c r="F111" s="30"/>
      <c r="G111" s="30"/>
      <c r="H111" s="30"/>
      <c r="I111" s="30"/>
      <c r="J111" s="30"/>
      <c r="K111" s="30"/>
      <c r="L111" s="30"/>
    </row>
    <row r="112" spans="2:12" ht="27.75" thickBot="1">
      <c r="B112" s="28" t="s">
        <v>238</v>
      </c>
      <c r="C112" s="25" t="s">
        <v>244</v>
      </c>
      <c r="D112" s="30" t="s">
        <v>502</v>
      </c>
      <c r="E112" s="30" t="s">
        <v>503</v>
      </c>
      <c r="F112" s="30"/>
      <c r="G112" s="30"/>
      <c r="H112" s="30"/>
      <c r="I112" s="30"/>
      <c r="J112" s="30"/>
      <c r="K112" s="30"/>
      <c r="L112" s="30"/>
    </row>
    <row r="113" spans="2:12" ht="17.25" thickBot="1">
      <c r="B113" s="28" t="s">
        <v>240</v>
      </c>
      <c r="C113" s="25" t="s">
        <v>244</v>
      </c>
      <c r="D113" s="30" t="s">
        <v>504</v>
      </c>
      <c r="E113" s="30"/>
      <c r="F113" s="30"/>
      <c r="G113" s="30"/>
      <c r="H113" s="30"/>
      <c r="I113" s="30"/>
      <c r="J113" s="30"/>
      <c r="K113" s="30"/>
      <c r="L113" s="30"/>
    </row>
    <row r="114" spans="2:12" ht="40.5" thickBot="1">
      <c r="B114" s="28" t="s">
        <v>241</v>
      </c>
      <c r="C114" s="25" t="s">
        <v>244</v>
      </c>
      <c r="D114" s="30" t="s">
        <v>505</v>
      </c>
      <c r="E114" s="30"/>
      <c r="F114" s="30"/>
      <c r="G114" s="30"/>
      <c r="H114" s="30"/>
      <c r="I114" s="30"/>
      <c r="J114" s="30"/>
      <c r="K114" s="30"/>
      <c r="L114" s="30"/>
    </row>
    <row r="115" spans="2:12" ht="27.75" thickBot="1">
      <c r="B115" s="28" t="s">
        <v>243</v>
      </c>
      <c r="C115" s="25" t="s">
        <v>244</v>
      </c>
      <c r="D115" s="30" t="s">
        <v>506</v>
      </c>
      <c r="E115" s="30" t="s">
        <v>507</v>
      </c>
      <c r="F115" s="30"/>
      <c r="G115" s="30"/>
      <c r="H115" s="30"/>
      <c r="I115" s="30"/>
      <c r="J115" s="30"/>
      <c r="K115" s="30"/>
      <c r="L115" s="30"/>
    </row>
    <row r="116" spans="2:12" ht="17.25" thickBot="1">
      <c r="B116" s="28"/>
      <c r="D116" s="30" t="s">
        <v>508</v>
      </c>
      <c r="E116" s="30"/>
      <c r="F116" s="30"/>
      <c r="G116" s="30"/>
      <c r="H116" s="30"/>
      <c r="I116" s="30"/>
      <c r="J116" s="30"/>
      <c r="K116" s="30"/>
      <c r="L116" s="30"/>
    </row>
    <row r="117" spans="2:12" ht="17.25" thickBot="1">
      <c r="B117" s="30"/>
      <c r="D117" s="30"/>
      <c r="E117" s="30"/>
      <c r="F117" s="30"/>
      <c r="G117" s="30"/>
      <c r="H117" s="30"/>
      <c r="I117" s="30"/>
      <c r="J117" s="30"/>
      <c r="K117" s="30"/>
      <c r="L117" s="30"/>
    </row>
    <row r="118" spans="2:12" ht="17.25" thickBot="1">
      <c r="B118" s="30"/>
      <c r="D118" s="30"/>
      <c r="E118" s="30"/>
      <c r="F118" s="30"/>
      <c r="G118" s="30"/>
      <c r="H118" s="30"/>
      <c r="I118" s="30"/>
      <c r="J118" s="30"/>
      <c r="K118" s="30"/>
      <c r="L118" s="30"/>
    </row>
    <row r="119" spans="2:12" ht="17.25" thickBot="1">
      <c r="B119" s="30"/>
      <c r="D119" s="30"/>
      <c r="E119" s="30"/>
      <c r="F119" s="30"/>
      <c r="G119" s="30"/>
      <c r="H119" s="30"/>
      <c r="I119" s="30"/>
      <c r="J119" s="30"/>
      <c r="K119" s="30"/>
      <c r="L119" s="30"/>
    </row>
    <row r="120" spans="2:12" ht="17.25" thickBot="1">
      <c r="B120" s="30"/>
      <c r="D120" s="30"/>
      <c r="E120" s="30"/>
      <c r="F120" s="30"/>
      <c r="G120" s="30"/>
      <c r="H120" s="30"/>
      <c r="I120" s="30"/>
      <c r="J120" s="30"/>
      <c r="K120" s="30"/>
      <c r="L120" s="30"/>
    </row>
    <row r="121" spans="2:12" ht="17.25" thickBot="1">
      <c r="B121" s="30"/>
      <c r="D121" s="30"/>
      <c r="E121" s="30"/>
      <c r="F121" s="30"/>
      <c r="G121" s="30"/>
      <c r="H121" s="30"/>
      <c r="I121" s="30"/>
      <c r="J121" s="30"/>
      <c r="K121" s="30"/>
      <c r="L121" s="30"/>
    </row>
    <row r="122" spans="2:12" ht="17.25" thickBot="1">
      <c r="B122" s="30"/>
      <c r="D122" s="30"/>
      <c r="E122" s="30"/>
      <c r="F122" s="30"/>
      <c r="G122" s="30"/>
      <c r="H122" s="30"/>
      <c r="I122" s="30"/>
      <c r="J122" s="30"/>
      <c r="K122" s="30"/>
      <c r="L122" s="30"/>
    </row>
    <row r="123" spans="2:12" ht="17.25" thickBot="1">
      <c r="B123" s="30"/>
      <c r="D123" s="30"/>
      <c r="E123" s="30"/>
      <c r="F123" s="30"/>
      <c r="G123" s="30"/>
      <c r="H123" s="30"/>
      <c r="I123" s="30"/>
      <c r="J123" s="30"/>
      <c r="K123" s="30"/>
      <c r="L123" s="30"/>
    </row>
    <row r="124" spans="2:12" ht="17.25" thickBot="1">
      <c r="B124" s="30"/>
      <c r="D124" s="30"/>
      <c r="E124" s="30"/>
      <c r="F124" s="30"/>
      <c r="G124" s="30"/>
      <c r="H124" s="30"/>
      <c r="I124" s="30"/>
      <c r="J124" s="30"/>
      <c r="K124" s="30"/>
      <c r="L124" s="30"/>
    </row>
    <row r="125" spans="2:12" ht="17.25" thickBot="1">
      <c r="B125" s="30"/>
      <c r="D125" s="30"/>
      <c r="E125" s="30"/>
      <c r="F125" s="30"/>
      <c r="G125" s="30"/>
      <c r="H125" s="30"/>
      <c r="I125" s="30"/>
      <c r="J125" s="30"/>
      <c r="K125" s="30"/>
      <c r="L125" s="30"/>
    </row>
    <row r="126" spans="2:12" ht="17.25" thickBot="1">
      <c r="B126" s="30"/>
      <c r="D126" s="30"/>
      <c r="E126" s="30"/>
      <c r="F126" s="30"/>
      <c r="G126" s="30"/>
      <c r="H126" s="30"/>
      <c r="I126" s="30"/>
      <c r="J126" s="30"/>
      <c r="K126" s="30"/>
      <c r="L126" s="30"/>
    </row>
    <row r="127" spans="2:12" ht="17.25" thickBot="1">
      <c r="B127" s="30"/>
      <c r="D127" s="30"/>
      <c r="E127" s="30"/>
      <c r="F127" s="30"/>
      <c r="G127" s="30"/>
      <c r="H127" s="30"/>
      <c r="I127" s="30"/>
      <c r="J127" s="30"/>
      <c r="K127" s="30"/>
      <c r="L127" s="30"/>
    </row>
    <row r="128" spans="2:12" ht="17.25" thickBot="1">
      <c r="B128" s="30"/>
    </row>
    <row r="129" spans="2:2" ht="17.25" thickBot="1">
      <c r="B129" s="30"/>
    </row>
    <row r="130" spans="2:2" ht="17.25" thickBot="1">
      <c r="B130" s="30"/>
    </row>
    <row r="131" spans="2:2" ht="17.25" thickBot="1">
      <c r="B131" s="30"/>
    </row>
    <row r="132" spans="2:2" ht="17.25" thickBot="1">
      <c r="B132" s="30"/>
    </row>
    <row r="133" spans="2:2" ht="17.25" thickBot="1">
      <c r="B133" s="30"/>
    </row>
    <row r="134" spans="2:2" ht="17.25" thickBot="1">
      <c r="B134" s="30"/>
    </row>
    <row r="135" spans="2:2" ht="17.25" thickBot="1">
      <c r="B135" s="30"/>
    </row>
    <row r="136" spans="2:2" ht="17.25" thickBot="1">
      <c r="B136" s="30"/>
    </row>
    <row r="137" spans="2:2" ht="17.25" thickBot="1">
      <c r="B137" s="30"/>
    </row>
    <row r="138" spans="2:2" ht="17.25" thickBot="1">
      <c r="B138" s="30"/>
    </row>
    <row r="139" spans="2:2" ht="17.25" thickBot="1">
      <c r="B139" s="30"/>
    </row>
    <row r="140" spans="2:2" ht="17.25" thickBot="1">
      <c r="B140" s="30"/>
    </row>
    <row r="141" spans="2:2" ht="17.25" thickBot="1">
      <c r="B141" s="30"/>
    </row>
    <row r="142" spans="2:2" ht="17.25" thickBot="1">
      <c r="B142" s="30"/>
    </row>
    <row r="143" spans="2:2" ht="17.25" thickBot="1">
      <c r="B143" s="30"/>
    </row>
    <row r="144" spans="2:2" ht="17.25" thickBot="1">
      <c r="B144" s="30"/>
    </row>
    <row r="145" spans="2:2" ht="17.25" thickBot="1">
      <c r="B145" s="30"/>
    </row>
    <row r="146" spans="2:2" ht="17.25" thickBot="1">
      <c r="B146" s="30"/>
    </row>
    <row r="147" spans="2:2" ht="17.25" thickBot="1">
      <c r="B147" s="30"/>
    </row>
    <row r="148" spans="2:2" ht="17.25" thickBot="1">
      <c r="B148" s="30"/>
    </row>
    <row r="149" spans="2:2" ht="17.25" thickBot="1">
      <c r="B149" s="30"/>
    </row>
    <row r="150" spans="2:2" ht="17.25" thickBot="1">
      <c r="B150" s="30"/>
    </row>
    <row r="151" spans="2:2" ht="17.25" thickBot="1">
      <c r="B151" s="30"/>
    </row>
    <row r="152" spans="2:2" ht="17.25" thickBot="1">
      <c r="B152" s="30"/>
    </row>
    <row r="153" spans="2:2" ht="17.25" thickBot="1">
      <c r="B153" s="30"/>
    </row>
    <row r="154" spans="2:2" ht="17.25" thickBot="1">
      <c r="B154" s="30"/>
    </row>
    <row r="155" spans="2:2" ht="17.25" thickBot="1">
      <c r="B155" s="30"/>
    </row>
    <row r="156" spans="2:2" ht="17.25" thickBot="1">
      <c r="B156" s="30"/>
    </row>
    <row r="157" spans="2:2" ht="17.25" thickBot="1">
      <c r="B157" s="30"/>
    </row>
    <row r="158" spans="2:2" ht="17.25" thickBot="1">
      <c r="B158" s="30"/>
    </row>
    <row r="159" spans="2:2" ht="17.25" thickBot="1">
      <c r="B159" s="30"/>
    </row>
    <row r="160" spans="2:2" ht="17.25" thickBot="1">
      <c r="B160" s="30"/>
    </row>
    <row r="161" spans="2:2" ht="17.25" thickBot="1">
      <c r="B161" s="30"/>
    </row>
    <row r="162" spans="2:2" ht="17.25" thickBot="1">
      <c r="B162" s="30"/>
    </row>
    <row r="163" spans="2:2" ht="17.25" thickBot="1">
      <c r="B163" s="30"/>
    </row>
    <row r="164" spans="2:2" ht="17.25" thickBot="1">
      <c r="B164" s="30"/>
    </row>
    <row r="165" spans="2:2" ht="17.25" thickBot="1">
      <c r="B165" s="30"/>
    </row>
    <row r="166" spans="2:2" ht="17.25" thickBot="1">
      <c r="B166" s="30"/>
    </row>
    <row r="167" spans="2:2" ht="17.25" thickBot="1">
      <c r="B167" s="30"/>
    </row>
    <row r="168" spans="2:2" ht="17.25" thickBot="1">
      <c r="B168" s="30"/>
    </row>
    <row r="169" spans="2:2" ht="17.25" thickBot="1">
      <c r="B169" s="30"/>
    </row>
    <row r="170" spans="2:2" ht="17.25" thickBot="1">
      <c r="B170" s="30"/>
    </row>
    <row r="171" spans="2:2" ht="17.25" thickBot="1">
      <c r="B171" s="30"/>
    </row>
    <row r="172" spans="2:2" ht="17.25" thickBot="1">
      <c r="B172" s="30"/>
    </row>
    <row r="173" spans="2:2" ht="17.25" thickBot="1">
      <c r="B173" s="30"/>
    </row>
    <row r="174" spans="2:2" ht="17.25" thickBot="1">
      <c r="B174" s="30"/>
    </row>
    <row r="175" spans="2:2" ht="17.25" thickBot="1">
      <c r="B175" s="30"/>
    </row>
    <row r="176" spans="2:2" ht="17.25" thickBot="1">
      <c r="B176" s="30"/>
    </row>
    <row r="177" spans="2:2" ht="17.25" thickBot="1">
      <c r="B177" s="30"/>
    </row>
    <row r="178" spans="2:2" ht="17.25" thickBot="1">
      <c r="B178" s="30"/>
    </row>
    <row r="179" spans="2:2" ht="17.25" thickBot="1">
      <c r="B179" s="30"/>
    </row>
    <row r="180" spans="2:2" ht="17.25" thickBot="1">
      <c r="B180" s="30"/>
    </row>
    <row r="181" spans="2:2" ht="17.25" thickBot="1">
      <c r="B181" s="30"/>
    </row>
    <row r="182" spans="2:2" ht="17.25" thickBot="1">
      <c r="B182" s="30"/>
    </row>
    <row r="183" spans="2:2" ht="17.25" thickBot="1">
      <c r="B183" s="30"/>
    </row>
    <row r="184" spans="2:2" ht="17.25" thickBot="1">
      <c r="B184" s="30"/>
    </row>
    <row r="185" spans="2:2" ht="17.25" thickBot="1">
      <c r="B185" s="30"/>
    </row>
    <row r="186" spans="2:2" ht="17.25" thickBot="1">
      <c r="B186" s="30"/>
    </row>
    <row r="187" spans="2:2" ht="17.25" thickBot="1">
      <c r="B187" s="30"/>
    </row>
    <row r="188" spans="2:2" ht="17.25" thickBot="1">
      <c r="B188" s="30"/>
    </row>
    <row r="189" spans="2:2" ht="17.25" thickBot="1">
      <c r="B189" s="30"/>
    </row>
    <row r="190" spans="2:2" ht="17.25" thickBot="1">
      <c r="B190" s="30"/>
    </row>
    <row r="191" spans="2:2" ht="17.25" thickBot="1">
      <c r="B191" s="30"/>
    </row>
    <row r="192" spans="2:2" ht="17.25" thickBot="1">
      <c r="B192" s="30"/>
    </row>
    <row r="193" spans="2:2" ht="17.25" thickBot="1">
      <c r="B193" s="30"/>
    </row>
    <row r="194" spans="2:2" ht="17.25" thickBot="1">
      <c r="B194" s="30"/>
    </row>
    <row r="195" spans="2:2" ht="17.25" thickBot="1">
      <c r="B195" s="30"/>
    </row>
    <row r="196" spans="2:2" ht="17.25" thickBot="1">
      <c r="B196" s="30"/>
    </row>
    <row r="197" spans="2:2" ht="17.25" thickBot="1">
      <c r="B197" s="30"/>
    </row>
    <row r="198" spans="2:2" ht="17.25" thickBot="1">
      <c r="B198" s="30"/>
    </row>
    <row r="199" spans="2:2" ht="17.25" thickBot="1">
      <c r="B199" s="30"/>
    </row>
    <row r="200" spans="2:2" ht="17.25" thickBot="1">
      <c r="B200" s="30"/>
    </row>
    <row r="201" spans="2:2" ht="17.25" thickBot="1">
      <c r="B201" s="30"/>
    </row>
    <row r="202" spans="2:2" ht="17.25" thickBot="1">
      <c r="B202" s="30"/>
    </row>
    <row r="203" spans="2:2" ht="17.25" thickBot="1">
      <c r="B203" s="30"/>
    </row>
    <row r="204" spans="2:2" ht="17.25" thickBot="1">
      <c r="B204" s="30"/>
    </row>
    <row r="205" spans="2:2" ht="17.25" thickBot="1">
      <c r="B205" s="30"/>
    </row>
    <row r="206" spans="2:2" ht="17.25" thickBot="1">
      <c r="B206" s="30"/>
    </row>
    <row r="207" spans="2:2" ht="17.25" thickBot="1">
      <c r="B207" s="30"/>
    </row>
    <row r="208" spans="2:2" ht="17.25" thickBot="1">
      <c r="B208" s="30"/>
    </row>
    <row r="209" spans="2:2" ht="17.25" thickBot="1">
      <c r="B209" s="30"/>
    </row>
    <row r="210" spans="2:2" ht="17.25" thickBot="1">
      <c r="B210" s="30"/>
    </row>
    <row r="211" spans="2:2" ht="17.25" thickBot="1">
      <c r="B211" s="30"/>
    </row>
    <row r="212" spans="2:2" ht="17.25" thickBot="1">
      <c r="B212" s="30"/>
    </row>
    <row r="213" spans="2:2" ht="17.25" thickBot="1">
      <c r="B213" s="30"/>
    </row>
    <row r="214" spans="2:2" ht="17.25" thickBot="1">
      <c r="B214" s="30"/>
    </row>
    <row r="215" spans="2:2" ht="17.25" thickBot="1">
      <c r="B215" s="30"/>
    </row>
    <row r="216" spans="2:2" ht="17.25" thickBot="1">
      <c r="B216" s="30"/>
    </row>
    <row r="217" spans="2:2" ht="17.25" thickBot="1">
      <c r="B217" s="30"/>
    </row>
    <row r="218" spans="2:2" ht="17.25" thickBot="1">
      <c r="B218" s="30"/>
    </row>
    <row r="219" spans="2:2" ht="17.25" thickBot="1">
      <c r="B219" s="30"/>
    </row>
    <row r="220" spans="2:2" ht="17.25" thickBot="1">
      <c r="B220" s="30"/>
    </row>
    <row r="221" spans="2:2" ht="17.25" thickBot="1">
      <c r="B221" s="30"/>
    </row>
    <row r="222" spans="2:2" ht="17.25" thickBot="1">
      <c r="B222" s="30"/>
    </row>
    <row r="223" spans="2:2" ht="17.25" thickBot="1">
      <c r="B223" s="30"/>
    </row>
    <row r="224" spans="2:2" ht="17.25" thickBot="1">
      <c r="B224" s="30"/>
    </row>
    <row r="225" spans="2:2" ht="17.25" thickBot="1">
      <c r="B225" s="30"/>
    </row>
    <row r="226" spans="2:2" ht="17.25" thickBot="1">
      <c r="B226" s="30"/>
    </row>
    <row r="227" spans="2:2" ht="17.25" thickBot="1">
      <c r="B227" s="30"/>
    </row>
    <row r="228" spans="2:2" ht="17.25" thickBot="1">
      <c r="B228" s="30"/>
    </row>
    <row r="229" spans="2:2" ht="17.25" thickBot="1">
      <c r="B229" s="30"/>
    </row>
    <row r="230" spans="2:2" ht="17.25" thickBot="1">
      <c r="B230" s="30"/>
    </row>
    <row r="231" spans="2:2" ht="17.25" thickBot="1">
      <c r="B231" s="30"/>
    </row>
    <row r="232" spans="2:2" ht="17.25" thickBot="1">
      <c r="B232" s="30"/>
    </row>
    <row r="233" spans="2:2" ht="17.25" thickBot="1">
      <c r="B233" s="30"/>
    </row>
    <row r="234" spans="2:2" ht="17.25" thickBot="1">
      <c r="B234" s="30"/>
    </row>
    <row r="235" spans="2:2" ht="17.25" thickBot="1">
      <c r="B235" s="30"/>
    </row>
    <row r="236" spans="2:2" ht="17.25" thickBot="1">
      <c r="B236" s="30"/>
    </row>
    <row r="237" spans="2:2" ht="17.25" thickBot="1">
      <c r="B237" s="30"/>
    </row>
    <row r="238" spans="2:2" ht="17.25" thickBot="1">
      <c r="B238" s="30"/>
    </row>
    <row r="239" spans="2:2" ht="17.25" thickBot="1">
      <c r="B239" s="30"/>
    </row>
    <row r="240" spans="2:2" ht="17.25" thickBot="1">
      <c r="B240" s="30"/>
    </row>
    <row r="241" spans="2:2" ht="17.25" thickBot="1">
      <c r="B241" s="30"/>
    </row>
    <row r="242" spans="2:2" ht="17.25" thickBot="1">
      <c r="B242" s="30"/>
    </row>
    <row r="243" spans="2:2" ht="17.25" thickBot="1">
      <c r="B243" s="30"/>
    </row>
    <row r="244" spans="2:2" ht="17.25" thickBot="1">
      <c r="B244" s="30"/>
    </row>
    <row r="245" spans="2:2" ht="17.25" thickBot="1">
      <c r="B245" s="30"/>
    </row>
    <row r="246" spans="2:2" ht="17.25" thickBot="1">
      <c r="B246" s="30"/>
    </row>
    <row r="247" spans="2:2" ht="17.25" thickBot="1">
      <c r="B247" s="30"/>
    </row>
    <row r="248" spans="2:2" ht="17.25" thickBot="1">
      <c r="B248" s="30"/>
    </row>
    <row r="249" spans="2:2" ht="17.25" thickBot="1">
      <c r="B249" s="30"/>
    </row>
    <row r="250" spans="2:2" ht="17.25" thickBot="1">
      <c r="B250" s="30"/>
    </row>
    <row r="251" spans="2:2" ht="17.25" thickBot="1">
      <c r="B251" s="30"/>
    </row>
    <row r="252" spans="2:2" ht="17.25" thickBot="1">
      <c r="B252" s="30"/>
    </row>
    <row r="253" spans="2:2" ht="17.25" thickBot="1">
      <c r="B253" s="30"/>
    </row>
    <row r="254" spans="2:2" ht="17.25" thickBot="1">
      <c r="B254" s="30"/>
    </row>
    <row r="255" spans="2:2" ht="17.25" thickBot="1">
      <c r="B255" s="30"/>
    </row>
    <row r="256" spans="2:2" ht="17.25" thickBot="1">
      <c r="B256" s="30"/>
    </row>
    <row r="257" spans="2:2" ht="17.25" thickBot="1">
      <c r="B257" s="30"/>
    </row>
    <row r="258" spans="2:2" ht="17.25" thickBot="1">
      <c r="B258" s="30"/>
    </row>
    <row r="259" spans="2:2" ht="17.25" thickBot="1">
      <c r="B259" s="30"/>
    </row>
    <row r="260" spans="2:2" ht="17.25" thickBot="1">
      <c r="B260" s="30"/>
    </row>
    <row r="261" spans="2:2" ht="17.25" thickBot="1">
      <c r="B261" s="30"/>
    </row>
    <row r="262" spans="2:2" ht="17.25" thickBot="1">
      <c r="B262" s="30"/>
    </row>
    <row r="263" spans="2:2" ht="17.25" thickBot="1">
      <c r="B263" s="30"/>
    </row>
    <row r="264" spans="2:2" ht="17.25" thickBot="1">
      <c r="B264" s="30"/>
    </row>
    <row r="265" spans="2:2" ht="17.25" thickBot="1">
      <c r="B265" s="30"/>
    </row>
    <row r="266" spans="2:2" ht="17.25" thickBot="1">
      <c r="B266" s="30"/>
    </row>
    <row r="267" spans="2:2" ht="17.25" thickBot="1">
      <c r="B267" s="30"/>
    </row>
    <row r="268" spans="2:2" ht="17.25" thickBot="1">
      <c r="B268" s="30"/>
    </row>
    <row r="269" spans="2:2" ht="17.25" thickBot="1">
      <c r="B269" s="30"/>
    </row>
    <row r="270" spans="2:2" ht="17.25" thickBot="1">
      <c r="B270" s="30"/>
    </row>
    <row r="271" spans="2:2" ht="17.25" thickBot="1">
      <c r="B271" s="30"/>
    </row>
    <row r="272" spans="2:2" ht="17.25" thickBot="1">
      <c r="B272" s="30"/>
    </row>
    <row r="273" spans="2:2" ht="17.25" thickBot="1">
      <c r="B273" s="30"/>
    </row>
    <row r="274" spans="2:2" ht="17.25" thickBot="1">
      <c r="B274" s="30"/>
    </row>
    <row r="275" spans="2:2" ht="17.25" thickBot="1">
      <c r="B275" s="30"/>
    </row>
    <row r="276" spans="2:2" ht="17.25" thickBot="1">
      <c r="B276" s="30"/>
    </row>
    <row r="277" spans="2:2" ht="17.25" thickBot="1">
      <c r="B277" s="30"/>
    </row>
    <row r="278" spans="2:2" ht="17.25" thickBot="1">
      <c r="B278" s="30"/>
    </row>
    <row r="279" spans="2:2" ht="17.25" thickBot="1">
      <c r="B279" s="30"/>
    </row>
    <row r="280" spans="2:2" ht="17.25" thickBot="1">
      <c r="B280" s="30"/>
    </row>
    <row r="281" spans="2:2" ht="17.25" thickBot="1">
      <c r="B281" s="30"/>
    </row>
    <row r="282" spans="2:2" ht="17.25" thickBot="1">
      <c r="B282" s="30"/>
    </row>
    <row r="283" spans="2:2" ht="17.25" thickBot="1">
      <c r="B283" s="30"/>
    </row>
    <row r="284" spans="2:2" ht="17.25" thickBot="1">
      <c r="B284" s="30"/>
    </row>
    <row r="285" spans="2:2" ht="17.25" thickBot="1">
      <c r="B285" s="30"/>
    </row>
    <row r="286" spans="2:2" ht="17.25" thickBot="1">
      <c r="B286" s="30"/>
    </row>
    <row r="287" spans="2:2" ht="17.25" thickBot="1">
      <c r="B287" s="30"/>
    </row>
    <row r="288" spans="2:2" ht="17.25" thickBot="1">
      <c r="B288" s="30"/>
    </row>
    <row r="289" spans="2:2" ht="17.25" thickBot="1">
      <c r="B289" s="30"/>
    </row>
    <row r="290" spans="2:2" ht="17.25" thickBot="1">
      <c r="B290" s="30"/>
    </row>
    <row r="291" spans="2:2" ht="17.25" thickBot="1">
      <c r="B291" s="30"/>
    </row>
    <row r="292" spans="2:2" ht="17.25" thickBot="1">
      <c r="B292" s="30"/>
    </row>
    <row r="293" spans="2:2" ht="17.25" thickBot="1">
      <c r="B293" s="30"/>
    </row>
    <row r="294" spans="2:2" ht="17.25" thickBot="1">
      <c r="B294" s="30"/>
    </row>
    <row r="295" spans="2:2" ht="17.25" thickBot="1">
      <c r="B295" s="30"/>
    </row>
    <row r="296" spans="2:2" ht="17.25" thickBot="1">
      <c r="B296" s="30"/>
    </row>
    <row r="297" spans="2:2" ht="17.25" thickBot="1">
      <c r="B297" s="30"/>
    </row>
    <row r="298" spans="2:2" ht="17.25" thickBot="1">
      <c r="B298" s="30"/>
    </row>
    <row r="299" spans="2:2" ht="17.25" thickBot="1">
      <c r="B299" s="30"/>
    </row>
    <row r="300" spans="2:2" ht="17.25" thickBot="1">
      <c r="B300" s="30"/>
    </row>
    <row r="301" spans="2:2" ht="17.25" thickBot="1">
      <c r="B301" s="30"/>
    </row>
    <row r="302" spans="2:2" ht="17.25" thickBot="1">
      <c r="B302" s="30"/>
    </row>
    <row r="303" spans="2:2" ht="17.25" thickBot="1">
      <c r="B303" s="30"/>
    </row>
    <row r="304" spans="2:2" ht="17.25" thickBot="1">
      <c r="B304" s="30"/>
    </row>
    <row r="305" spans="2:2" ht="17.25" thickBot="1">
      <c r="B305" s="30"/>
    </row>
    <row r="306" spans="2:2" ht="17.25" thickBot="1">
      <c r="B306" s="30"/>
    </row>
    <row r="307" spans="2:2" ht="17.25" thickBot="1">
      <c r="B307" s="30"/>
    </row>
    <row r="308" spans="2:2" ht="17.25" thickBot="1">
      <c r="B308" s="30"/>
    </row>
    <row r="309" spans="2:2" ht="17.25" thickBot="1">
      <c r="B309" s="30"/>
    </row>
    <row r="310" spans="2:2" ht="17.25" thickBot="1">
      <c r="B310" s="30"/>
    </row>
    <row r="311" spans="2:2" ht="17.25" thickBot="1">
      <c r="B311" s="30"/>
    </row>
    <row r="312" spans="2:2" ht="17.25" thickBot="1">
      <c r="B312" s="30"/>
    </row>
    <row r="313" spans="2:2" ht="17.25" thickBot="1">
      <c r="B313" s="30"/>
    </row>
    <row r="314" spans="2:2" ht="17.25" thickBot="1">
      <c r="B314" s="30"/>
    </row>
    <row r="315" spans="2:2" ht="17.25" thickBot="1">
      <c r="B315" s="30"/>
    </row>
    <row r="316" spans="2:2" ht="17.25" thickBot="1">
      <c r="B316" s="30"/>
    </row>
    <row r="317" spans="2:2" ht="17.25" thickBot="1">
      <c r="B317" s="30"/>
    </row>
    <row r="318" spans="2:2" ht="17.25" thickBot="1">
      <c r="B318" s="30"/>
    </row>
    <row r="319" spans="2:2" ht="17.25" thickBot="1">
      <c r="B319" s="30"/>
    </row>
    <row r="320" spans="2:2" ht="17.25" thickBot="1">
      <c r="B320" s="30"/>
    </row>
    <row r="321" spans="2:2" ht="17.25" thickBot="1">
      <c r="B321" s="30"/>
    </row>
    <row r="322" spans="2:2" ht="17.25" thickBot="1">
      <c r="B322" s="30"/>
    </row>
    <row r="323" spans="2:2" ht="17.25" thickBot="1">
      <c r="B323" s="30"/>
    </row>
    <row r="324" spans="2:2" ht="17.25" thickBot="1">
      <c r="B324" s="30"/>
    </row>
    <row r="325" spans="2:2" ht="17.25" thickBot="1">
      <c r="B325" s="30"/>
    </row>
    <row r="326" spans="2:2" ht="17.25" thickBot="1">
      <c r="B326" s="30"/>
    </row>
    <row r="327" spans="2:2" ht="17.25" thickBot="1">
      <c r="B327" s="30"/>
    </row>
    <row r="328" spans="2:2" ht="17.25" thickBot="1">
      <c r="B328" s="30"/>
    </row>
    <row r="329" spans="2:2" ht="17.25" thickBot="1">
      <c r="B329" s="30"/>
    </row>
    <row r="330" spans="2:2" ht="17.25" thickBot="1">
      <c r="B330" s="30"/>
    </row>
    <row r="331" spans="2:2" ht="17.25" thickBot="1">
      <c r="B331" s="30"/>
    </row>
    <row r="332" spans="2:2" ht="17.25" thickBot="1">
      <c r="B332" s="30"/>
    </row>
    <row r="333" spans="2:2" ht="17.25" thickBot="1">
      <c r="B333" s="30"/>
    </row>
    <row r="334" spans="2:2" ht="17.25" thickBot="1">
      <c r="B334" s="30"/>
    </row>
    <row r="335" spans="2:2" ht="17.25" thickBot="1">
      <c r="B335" s="30"/>
    </row>
    <row r="336" spans="2:2" ht="17.25" thickBot="1">
      <c r="B336" s="30"/>
    </row>
    <row r="337" spans="2:2" ht="17.25" thickBot="1">
      <c r="B337" s="30"/>
    </row>
    <row r="338" spans="2:2" ht="17.25" thickBot="1">
      <c r="B338" s="30"/>
    </row>
    <row r="339" spans="2:2" ht="17.25" thickBot="1">
      <c r="B339" s="30"/>
    </row>
    <row r="340" spans="2:2" ht="17.25" thickBot="1">
      <c r="B340" s="30"/>
    </row>
    <row r="341" spans="2:2" ht="17.25" thickBot="1">
      <c r="B341" s="30"/>
    </row>
    <row r="342" spans="2:2" ht="17.25" thickBot="1">
      <c r="B342" s="30"/>
    </row>
    <row r="343" spans="2:2" ht="17.25" thickBot="1">
      <c r="B343" s="30"/>
    </row>
    <row r="344" spans="2:2" ht="17.25" thickBot="1">
      <c r="B344" s="30"/>
    </row>
    <row r="345" spans="2:2" ht="17.25" thickBot="1">
      <c r="B345" s="30"/>
    </row>
    <row r="346" spans="2:2" ht="17.25" thickBot="1">
      <c r="B346" s="30"/>
    </row>
    <row r="347" spans="2:2" ht="17.25" thickBot="1">
      <c r="B347" s="30"/>
    </row>
    <row r="348" spans="2:2" ht="17.25" thickBot="1">
      <c r="B348" s="30"/>
    </row>
    <row r="349" spans="2:2" ht="17.25" thickBot="1">
      <c r="B349" s="30"/>
    </row>
    <row r="350" spans="2:2" ht="17.25" thickBot="1">
      <c r="B350" s="30"/>
    </row>
    <row r="351" spans="2:2" ht="17.25" thickBot="1">
      <c r="B351" s="30"/>
    </row>
    <row r="352" spans="2:2" ht="17.25" thickBot="1">
      <c r="B352" s="30"/>
    </row>
    <row r="353" spans="2:2" ht="17.25" thickBot="1">
      <c r="B353" s="30"/>
    </row>
    <row r="354" spans="2:2" ht="17.25" thickBot="1">
      <c r="B354" s="30"/>
    </row>
    <row r="355" spans="2:2" ht="17.25" thickBot="1">
      <c r="B355" s="30"/>
    </row>
    <row r="356" spans="2:2" ht="17.25" thickBot="1">
      <c r="B356" s="30"/>
    </row>
    <row r="357" spans="2:2" ht="17.25" thickBot="1">
      <c r="B357" s="30"/>
    </row>
    <row r="358" spans="2:2" ht="17.25" thickBot="1">
      <c r="B358" s="30"/>
    </row>
    <row r="359" spans="2:2" ht="17.25" thickBot="1">
      <c r="B359" s="30"/>
    </row>
    <row r="360" spans="2:2" ht="17.25" thickBot="1">
      <c r="B360" s="30"/>
    </row>
    <row r="361" spans="2:2" ht="17.25" thickBot="1">
      <c r="B361" s="30"/>
    </row>
    <row r="362" spans="2:2" ht="17.25" thickBot="1">
      <c r="B362" s="30"/>
    </row>
    <row r="363" spans="2:2" ht="17.25" thickBot="1">
      <c r="B363" s="30"/>
    </row>
    <row r="364" spans="2:2" ht="17.25" thickBot="1">
      <c r="B364" s="30"/>
    </row>
    <row r="365" spans="2:2" ht="17.25" thickBot="1">
      <c r="B365" s="30"/>
    </row>
    <row r="366" spans="2:2" ht="17.25" thickBot="1">
      <c r="B366" s="30"/>
    </row>
    <row r="367" spans="2:2" ht="17.25" thickBot="1">
      <c r="B367" s="30"/>
    </row>
    <row r="368" spans="2:2" ht="17.25" thickBot="1">
      <c r="B368" s="30"/>
    </row>
    <row r="369" spans="2:2" ht="17.25" thickBot="1">
      <c r="B369" s="30"/>
    </row>
    <row r="370" spans="2:2" ht="17.25" thickBot="1">
      <c r="B370" s="30"/>
    </row>
    <row r="371" spans="2:2" ht="17.25" thickBot="1">
      <c r="B371" s="30"/>
    </row>
    <row r="372" spans="2:2" ht="17.25" thickBot="1">
      <c r="B372" s="30"/>
    </row>
    <row r="373" spans="2:2" ht="17.25" thickBot="1">
      <c r="B373" s="30"/>
    </row>
    <row r="374" spans="2:2" ht="17.25" thickBot="1">
      <c r="B374" s="30"/>
    </row>
    <row r="375" spans="2:2" ht="17.25" thickBot="1">
      <c r="B375" s="30"/>
    </row>
    <row r="376" spans="2:2" ht="17.25" thickBot="1">
      <c r="B376" s="30"/>
    </row>
    <row r="377" spans="2:2" ht="17.25" thickBot="1">
      <c r="B377" s="30"/>
    </row>
    <row r="378" spans="2:2" ht="17.25" thickBot="1">
      <c r="B378" s="30"/>
    </row>
    <row r="379" spans="2:2" ht="17.25" thickBot="1">
      <c r="B379" s="30"/>
    </row>
    <row r="380" spans="2:2" ht="17.25" thickBot="1">
      <c r="B380" s="30"/>
    </row>
    <row r="381" spans="2:2" ht="17.25" thickBot="1">
      <c r="B381" s="30"/>
    </row>
    <row r="382" spans="2:2" ht="17.25" thickBot="1">
      <c r="B382" s="30"/>
    </row>
    <row r="383" spans="2:2" ht="17.25" thickBot="1">
      <c r="B383" s="30"/>
    </row>
    <row r="384" spans="2:2" ht="17.25" thickBot="1">
      <c r="B384" s="30"/>
    </row>
    <row r="385" spans="2:2" ht="17.25" thickBot="1">
      <c r="B385" s="30"/>
    </row>
    <row r="386" spans="2:2" ht="17.25" thickBot="1">
      <c r="B386" s="30"/>
    </row>
    <row r="387" spans="2:2" ht="17.25" thickBot="1">
      <c r="B387" s="30"/>
    </row>
    <row r="388" spans="2:2" ht="17.25" thickBot="1">
      <c r="B388" s="30"/>
    </row>
    <row r="389" spans="2:2" ht="17.25" thickBot="1">
      <c r="B389" s="30"/>
    </row>
    <row r="390" spans="2:2" ht="17.25" thickBot="1">
      <c r="B390" s="30"/>
    </row>
    <row r="391" spans="2:2" ht="17.25" thickBot="1">
      <c r="B391" s="30"/>
    </row>
    <row r="392" spans="2:2" ht="17.25" thickBot="1">
      <c r="B392" s="30"/>
    </row>
    <row r="393" spans="2:2" ht="17.25" thickBot="1">
      <c r="B393" s="30"/>
    </row>
    <row r="394" spans="2:2" ht="17.25" thickBot="1">
      <c r="B394" s="30"/>
    </row>
    <row r="395" spans="2:2" ht="17.25" thickBot="1">
      <c r="B395" s="30"/>
    </row>
    <row r="396" spans="2:2" ht="17.25" thickBot="1">
      <c r="B396" s="30"/>
    </row>
    <row r="397" spans="2:2" ht="17.25" thickBot="1">
      <c r="B397" s="30"/>
    </row>
    <row r="398" spans="2:2" ht="17.25" thickBot="1">
      <c r="B398" s="30"/>
    </row>
    <row r="399" spans="2:2" ht="17.25" thickBot="1">
      <c r="B399" s="30"/>
    </row>
    <row r="400" spans="2:2" ht="17.25" thickBot="1">
      <c r="B400" s="30"/>
    </row>
    <row r="401" spans="2:2" ht="17.25" thickBot="1">
      <c r="B401" s="30"/>
    </row>
    <row r="402" spans="2:2" ht="17.25" thickBot="1">
      <c r="B402" s="30"/>
    </row>
    <row r="403" spans="2:2" ht="17.25" thickBot="1">
      <c r="B403" s="30"/>
    </row>
    <row r="404" spans="2:2" ht="17.25" thickBot="1">
      <c r="B404" s="30"/>
    </row>
    <row r="405" spans="2:2" ht="17.25" thickBot="1">
      <c r="B405" s="30"/>
    </row>
    <row r="406" spans="2:2" ht="17.25" thickBot="1">
      <c r="B406" s="30"/>
    </row>
    <row r="407" spans="2:2" ht="17.25" thickBot="1">
      <c r="B407" s="30"/>
    </row>
    <row r="408" spans="2:2" ht="17.25" thickBot="1">
      <c r="B408" s="30"/>
    </row>
    <row r="409" spans="2:2" ht="17.25" thickBot="1">
      <c r="B409" s="30"/>
    </row>
    <row r="410" spans="2:2" ht="17.25" thickBot="1">
      <c r="B410" s="30"/>
    </row>
    <row r="411" spans="2:2" ht="17.25" thickBot="1">
      <c r="B411" s="30"/>
    </row>
    <row r="412" spans="2:2" ht="17.25" thickBot="1">
      <c r="B412" s="30"/>
    </row>
    <row r="413" spans="2:2" ht="17.25" thickBot="1">
      <c r="B413" s="30"/>
    </row>
    <row r="414" spans="2:2" ht="17.25" thickBot="1">
      <c r="B414" s="30"/>
    </row>
    <row r="415" spans="2:2" ht="17.25" thickBot="1">
      <c r="B415" s="30"/>
    </row>
    <row r="416" spans="2:2" ht="17.25" thickBot="1">
      <c r="B416" s="30"/>
    </row>
    <row r="417" spans="2:2" ht="17.25" thickBot="1">
      <c r="B417" s="30"/>
    </row>
    <row r="418" spans="2:2" ht="17.25" thickBot="1">
      <c r="B418" s="30"/>
    </row>
    <row r="419" spans="2:2" ht="17.25" thickBot="1">
      <c r="B419" s="30"/>
    </row>
    <row r="420" spans="2:2" ht="17.25" thickBot="1">
      <c r="B420" s="30"/>
    </row>
    <row r="421" spans="2:2" ht="17.25" thickBot="1">
      <c r="B421" s="30"/>
    </row>
    <row r="422" spans="2:2" ht="17.25" thickBot="1">
      <c r="B422" s="30"/>
    </row>
    <row r="423" spans="2:2" ht="17.25" thickBot="1">
      <c r="B423" s="30"/>
    </row>
    <row r="424" spans="2:2" ht="17.25" thickBot="1">
      <c r="B424" s="30"/>
    </row>
    <row r="425" spans="2:2" ht="17.25" thickBot="1">
      <c r="B425" s="30"/>
    </row>
    <row r="426" spans="2:2" ht="17.25" thickBot="1">
      <c r="B426" s="30"/>
    </row>
    <row r="427" spans="2:2" ht="17.25" thickBot="1">
      <c r="B427" s="30"/>
    </row>
    <row r="428" spans="2:2" ht="17.25" thickBot="1">
      <c r="B428" s="30"/>
    </row>
    <row r="429" spans="2:2" ht="17.25" thickBot="1">
      <c r="B429" s="30"/>
    </row>
    <row r="430" spans="2:2" ht="17.25" thickBot="1">
      <c r="B430" s="30"/>
    </row>
    <row r="431" spans="2:2" ht="17.25" thickBot="1">
      <c r="B431" s="30"/>
    </row>
    <row r="432" spans="2:2" ht="17.25" thickBot="1">
      <c r="B432" s="30"/>
    </row>
    <row r="433" spans="2:2" ht="17.25" thickBot="1">
      <c r="B433" s="30"/>
    </row>
    <row r="434" spans="2:2" ht="17.25" thickBot="1">
      <c r="B434" s="30"/>
    </row>
    <row r="435" spans="2:2" ht="17.25" thickBot="1">
      <c r="B435" s="30"/>
    </row>
    <row r="436" spans="2:2" ht="17.25" thickBot="1">
      <c r="B436" s="30"/>
    </row>
    <row r="437" spans="2:2" ht="17.25" thickBot="1">
      <c r="B437" s="30"/>
    </row>
    <row r="438" spans="2:2" ht="17.25" thickBot="1">
      <c r="B438" s="30"/>
    </row>
    <row r="439" spans="2:2" ht="17.25" thickBot="1">
      <c r="B439" s="30"/>
    </row>
    <row r="440" spans="2:2" ht="17.25" thickBot="1">
      <c r="B440" s="30"/>
    </row>
    <row r="441" spans="2:2" ht="17.25" thickBot="1">
      <c r="B441" s="30"/>
    </row>
    <row r="442" spans="2:2" ht="17.25" thickBot="1">
      <c r="B442" s="30"/>
    </row>
    <row r="443" spans="2:2" ht="17.25" thickBot="1">
      <c r="B443" s="30"/>
    </row>
    <row r="444" spans="2:2" ht="17.25" thickBot="1">
      <c r="B444" s="30"/>
    </row>
    <row r="445" spans="2:2" ht="17.25" thickBot="1">
      <c r="B445" s="30"/>
    </row>
    <row r="446" spans="2:2" ht="17.25" thickBot="1">
      <c r="B446" s="30"/>
    </row>
    <row r="447" spans="2:2" ht="17.25" thickBot="1">
      <c r="B447" s="30"/>
    </row>
    <row r="448" spans="2:2" ht="17.25" thickBot="1">
      <c r="B448" s="30"/>
    </row>
    <row r="449" spans="2:2" ht="17.25" thickBot="1">
      <c r="B449" s="30"/>
    </row>
    <row r="450" spans="2:2" ht="17.25" thickBot="1">
      <c r="B450" s="30"/>
    </row>
    <row r="451" spans="2:2" ht="17.25" thickBot="1">
      <c r="B451" s="30"/>
    </row>
    <row r="452" spans="2:2" ht="17.25" thickBot="1">
      <c r="B452" s="30"/>
    </row>
    <row r="453" spans="2:2" ht="17.25" thickBot="1">
      <c r="B453" s="30"/>
    </row>
    <row r="454" spans="2:2" ht="17.25" thickBot="1">
      <c r="B454" s="30"/>
    </row>
    <row r="455" spans="2:2" ht="17.25" thickBot="1">
      <c r="B455" s="30"/>
    </row>
    <row r="456" spans="2:2" ht="17.25" thickBot="1">
      <c r="B456" s="30"/>
    </row>
    <row r="457" spans="2:2" ht="17.25" thickBot="1">
      <c r="B457" s="30"/>
    </row>
    <row r="458" spans="2:2" ht="17.25" thickBot="1">
      <c r="B458" s="30"/>
    </row>
    <row r="459" spans="2:2" ht="17.25" thickBot="1">
      <c r="B459" s="30"/>
    </row>
    <row r="460" spans="2:2" ht="17.25" thickBot="1">
      <c r="B460" s="30"/>
    </row>
    <row r="461" spans="2:2" ht="17.25" thickBot="1">
      <c r="B461" s="30"/>
    </row>
    <row r="462" spans="2:2" ht="17.25" thickBot="1">
      <c r="B462" s="30"/>
    </row>
    <row r="463" spans="2:2" ht="17.25" thickBot="1">
      <c r="B463" s="30"/>
    </row>
    <row r="464" spans="2:2" ht="17.25" thickBot="1">
      <c r="B464" s="30"/>
    </row>
    <row r="465" spans="2:2" ht="17.25" thickBot="1">
      <c r="B465" s="30"/>
    </row>
    <row r="466" spans="2:2" ht="17.25" thickBot="1">
      <c r="B466" s="30"/>
    </row>
    <row r="467" spans="2:2" ht="17.25" thickBot="1">
      <c r="B467" s="30"/>
    </row>
    <row r="468" spans="2:2" ht="17.25" thickBot="1">
      <c r="B468" s="30"/>
    </row>
    <row r="469" spans="2:2" ht="17.25" thickBot="1">
      <c r="B469" s="30"/>
    </row>
    <row r="470" spans="2:2" ht="17.25" thickBot="1">
      <c r="B470" s="30"/>
    </row>
    <row r="471" spans="2:2" ht="17.25" thickBot="1">
      <c r="B471" s="30"/>
    </row>
    <row r="472" spans="2:2" ht="17.25" thickBot="1">
      <c r="B472" s="30"/>
    </row>
    <row r="473" spans="2:2" ht="17.25" thickBot="1">
      <c r="B473" s="30"/>
    </row>
    <row r="474" spans="2:2" ht="17.25" thickBot="1">
      <c r="B474" s="30"/>
    </row>
    <row r="475" spans="2:2" ht="17.25" thickBot="1">
      <c r="B475" s="30"/>
    </row>
    <row r="476" spans="2:2" ht="17.25" thickBot="1">
      <c r="B476" s="30"/>
    </row>
    <row r="477" spans="2:2" ht="17.25" thickBot="1">
      <c r="B477" s="30"/>
    </row>
    <row r="478" spans="2:2" ht="17.25" thickBot="1">
      <c r="B478" s="30"/>
    </row>
    <row r="479" spans="2:2" ht="17.25" thickBot="1">
      <c r="B479" s="30"/>
    </row>
    <row r="480" spans="2:2" ht="17.25" thickBot="1">
      <c r="B480" s="30"/>
    </row>
    <row r="481" spans="2:2" ht="17.25" thickBot="1">
      <c r="B481" s="30"/>
    </row>
    <row r="482" spans="2:2" ht="17.25" thickBot="1">
      <c r="B482" s="30"/>
    </row>
    <row r="483" spans="2:2" ht="17.25" thickBot="1">
      <c r="B483" s="30"/>
    </row>
    <row r="484" spans="2:2" ht="17.25" thickBot="1">
      <c r="B484" s="30"/>
    </row>
    <row r="485" spans="2:2" ht="17.25" thickBot="1">
      <c r="B485" s="30"/>
    </row>
    <row r="486" spans="2:2" ht="17.25" thickBot="1">
      <c r="B486" s="30"/>
    </row>
    <row r="487" spans="2:2" ht="17.25" thickBot="1">
      <c r="B487" s="30"/>
    </row>
    <row r="488" spans="2:2" ht="17.25" thickBot="1">
      <c r="B488" s="30"/>
    </row>
    <row r="489" spans="2:2" ht="17.25" thickBot="1">
      <c r="B489" s="30"/>
    </row>
    <row r="490" spans="2:2" ht="17.25" thickBot="1">
      <c r="B490" s="30"/>
    </row>
    <row r="491" spans="2:2" ht="17.25" thickBot="1">
      <c r="B491" s="30"/>
    </row>
    <row r="492" spans="2:2" ht="17.25" thickBot="1">
      <c r="B492" s="30"/>
    </row>
    <row r="493" spans="2:2" ht="17.25" thickBot="1">
      <c r="B493" s="30"/>
    </row>
    <row r="494" spans="2:2" ht="17.25" thickBot="1">
      <c r="B494" s="30"/>
    </row>
    <row r="495" spans="2:2" ht="17.25" thickBot="1">
      <c r="B495" s="30"/>
    </row>
    <row r="496" spans="2:2" ht="17.25" thickBot="1">
      <c r="B496" s="30"/>
    </row>
    <row r="497" spans="2:2" ht="17.25" thickBot="1">
      <c r="B497" s="30"/>
    </row>
    <row r="498" spans="2:2" ht="17.25" thickBot="1">
      <c r="B498" s="30"/>
    </row>
    <row r="499" spans="2:2" ht="17.25" thickBot="1">
      <c r="B499" s="30"/>
    </row>
    <row r="500" spans="2:2" ht="17.25" thickBot="1">
      <c r="B500" s="30"/>
    </row>
    <row r="501" spans="2:2" ht="17.25" thickBot="1">
      <c r="B501" s="30"/>
    </row>
    <row r="502" spans="2:2" ht="17.25" thickBot="1">
      <c r="B502" s="30"/>
    </row>
    <row r="503" spans="2:2" ht="17.25" thickBot="1">
      <c r="B503" s="30"/>
    </row>
    <row r="504" spans="2:2" ht="17.25" thickBot="1">
      <c r="B504" s="30"/>
    </row>
    <row r="505" spans="2:2" ht="17.25" thickBot="1">
      <c r="B505" s="30"/>
    </row>
    <row r="506" spans="2:2" ht="17.25" thickBot="1">
      <c r="B506" s="30"/>
    </row>
    <row r="507" spans="2:2" ht="17.25" thickBot="1">
      <c r="B507" s="30"/>
    </row>
    <row r="508" spans="2:2" ht="17.25" thickBot="1">
      <c r="B508" s="30"/>
    </row>
    <row r="509" spans="2:2" ht="17.25" thickBot="1">
      <c r="B509" s="30"/>
    </row>
    <row r="510" spans="2:2" ht="17.25" thickBot="1">
      <c r="B510" s="30"/>
    </row>
    <row r="511" spans="2:2" ht="17.25" thickBot="1">
      <c r="B511" s="30"/>
    </row>
    <row r="512" spans="2:2" ht="17.25" thickBot="1">
      <c r="B512" s="30"/>
    </row>
    <row r="513" spans="2:2" ht="17.25" thickBot="1">
      <c r="B513" s="30"/>
    </row>
    <row r="514" spans="2:2" ht="17.25" thickBot="1">
      <c r="B514" s="30"/>
    </row>
    <row r="515" spans="2:2" ht="17.25" thickBot="1">
      <c r="B515" s="30"/>
    </row>
    <row r="516" spans="2:2" ht="17.25" thickBot="1">
      <c r="B516" s="30"/>
    </row>
    <row r="517" spans="2:2" ht="17.25" thickBot="1">
      <c r="B517" s="30"/>
    </row>
    <row r="518" spans="2:2" ht="17.25" thickBot="1">
      <c r="B518" s="30"/>
    </row>
    <row r="519" spans="2:2" ht="17.25" thickBot="1">
      <c r="B519" s="30"/>
    </row>
    <row r="520" spans="2:2" ht="17.25" thickBot="1">
      <c r="B520" s="30"/>
    </row>
    <row r="521" spans="2:2" ht="17.25" thickBot="1">
      <c r="B521" s="30"/>
    </row>
    <row r="522" spans="2:2" ht="17.25" thickBot="1">
      <c r="B522" s="30"/>
    </row>
    <row r="523" spans="2:2" ht="17.25" thickBot="1">
      <c r="B523" s="30"/>
    </row>
    <row r="524" spans="2:2" ht="17.25" thickBot="1">
      <c r="B524" s="30"/>
    </row>
    <row r="525" spans="2:2" ht="17.25" thickBot="1">
      <c r="B525" s="30"/>
    </row>
    <row r="526" spans="2:2" ht="17.25" thickBot="1">
      <c r="B526" s="30"/>
    </row>
    <row r="527" spans="2:2" ht="17.25" thickBot="1">
      <c r="B527" s="30"/>
    </row>
    <row r="528" spans="2:2" ht="17.25" thickBot="1">
      <c r="B528" s="30"/>
    </row>
    <row r="529" spans="2:2" ht="17.25" thickBot="1">
      <c r="B529" s="30"/>
    </row>
    <row r="530" spans="2:2" ht="17.25" thickBot="1">
      <c r="B530" s="30"/>
    </row>
    <row r="531" spans="2:2" ht="17.25" thickBot="1">
      <c r="B531" s="30"/>
    </row>
    <row r="532" spans="2:2" ht="17.25" thickBot="1">
      <c r="B532" s="30"/>
    </row>
    <row r="533" spans="2:2" ht="17.25" thickBot="1">
      <c r="B533" s="30"/>
    </row>
    <row r="534" spans="2:2" ht="17.25" thickBot="1">
      <c r="B534" s="30"/>
    </row>
    <row r="535" spans="2:2" ht="17.25" thickBot="1">
      <c r="B535" s="30"/>
    </row>
    <row r="536" spans="2:2" ht="17.25" thickBot="1">
      <c r="B536" s="30"/>
    </row>
    <row r="537" spans="2:2" ht="17.25" thickBot="1">
      <c r="B537" s="30"/>
    </row>
    <row r="538" spans="2:2" ht="17.25" thickBot="1">
      <c r="B538" s="30"/>
    </row>
    <row r="539" spans="2:2" ht="17.25" thickBot="1">
      <c r="B539" s="30"/>
    </row>
    <row r="540" spans="2:2" ht="17.25" thickBot="1">
      <c r="B540" s="30"/>
    </row>
    <row r="541" spans="2:2" ht="17.25" thickBot="1">
      <c r="B541" s="30"/>
    </row>
    <row r="542" spans="2:2" ht="17.25" thickBot="1">
      <c r="B542" s="30"/>
    </row>
    <row r="543" spans="2:2" ht="17.25" thickBot="1">
      <c r="B543" s="30"/>
    </row>
    <row r="544" spans="2:2" ht="17.25" thickBot="1">
      <c r="B544" s="30"/>
    </row>
    <row r="545" spans="2:2" ht="17.25" thickBot="1">
      <c r="B545" s="30"/>
    </row>
    <row r="546" spans="2:2" ht="17.25" thickBot="1">
      <c r="B546" s="30"/>
    </row>
    <row r="547" spans="2:2" ht="17.25" thickBot="1">
      <c r="B547" s="30"/>
    </row>
    <row r="548" spans="2:2" ht="17.25" thickBot="1">
      <c r="B548" s="30"/>
    </row>
    <row r="549" spans="2:2" ht="17.25" thickBot="1">
      <c r="B549" s="30"/>
    </row>
    <row r="550" spans="2:2" ht="17.25" thickBot="1">
      <c r="B550" s="30"/>
    </row>
    <row r="551" spans="2:2" ht="17.25" thickBot="1">
      <c r="B551" s="30"/>
    </row>
    <row r="552" spans="2:2" ht="17.25" thickBot="1">
      <c r="B552" s="30"/>
    </row>
    <row r="553" spans="2:2" ht="17.25" thickBot="1">
      <c r="B553" s="30"/>
    </row>
    <row r="554" spans="2:2" ht="17.25" thickBot="1">
      <c r="B554" s="30"/>
    </row>
    <row r="555" spans="2:2" ht="17.25" thickBot="1">
      <c r="B555" s="30"/>
    </row>
    <row r="556" spans="2:2" ht="17.25" thickBot="1">
      <c r="B556" s="30"/>
    </row>
    <row r="557" spans="2:2" ht="17.25" thickBot="1">
      <c r="B557" s="30"/>
    </row>
    <row r="558" spans="2:2" ht="17.25" thickBot="1">
      <c r="B558" s="30"/>
    </row>
    <row r="559" spans="2:2" ht="17.25" thickBot="1">
      <c r="B559" s="30"/>
    </row>
    <row r="560" spans="2:2" ht="17.25" thickBot="1">
      <c r="B560" s="30"/>
    </row>
    <row r="561" spans="2:2" ht="17.25" thickBot="1">
      <c r="B561" s="30"/>
    </row>
    <row r="562" spans="2:2" ht="17.25" thickBot="1">
      <c r="B562" s="30"/>
    </row>
    <row r="563" spans="2:2" ht="17.25" thickBot="1">
      <c r="B563" s="30"/>
    </row>
    <row r="564" spans="2:2" ht="17.25" thickBot="1">
      <c r="B564" s="30"/>
    </row>
    <row r="565" spans="2:2" ht="17.25" thickBot="1">
      <c r="B565" s="30"/>
    </row>
    <row r="566" spans="2:2" ht="17.25" thickBot="1">
      <c r="B566" s="30"/>
    </row>
    <row r="567" spans="2:2" ht="17.25" thickBot="1">
      <c r="B567" s="30"/>
    </row>
    <row r="568" spans="2:2" ht="17.25" thickBot="1">
      <c r="B568" s="30"/>
    </row>
    <row r="569" spans="2:2" ht="17.25" thickBot="1">
      <c r="B569" s="30"/>
    </row>
    <row r="570" spans="2:2" ht="17.25" thickBot="1">
      <c r="B570" s="30"/>
    </row>
    <row r="571" spans="2:2" ht="17.25" thickBot="1">
      <c r="B571" s="30"/>
    </row>
    <row r="572" spans="2:2" ht="17.25" thickBot="1">
      <c r="B572" s="30"/>
    </row>
    <row r="573" spans="2:2" ht="17.25" thickBot="1">
      <c r="B573" s="30"/>
    </row>
    <row r="574" spans="2:2" ht="17.25" thickBot="1">
      <c r="B574" s="30"/>
    </row>
    <row r="575" spans="2:2" ht="17.25" thickBot="1">
      <c r="B575" s="30"/>
    </row>
    <row r="576" spans="2:2" ht="17.25" thickBot="1">
      <c r="B576" s="30"/>
    </row>
    <row r="577" spans="2:2" ht="17.25" thickBot="1">
      <c r="B577" s="30"/>
    </row>
    <row r="578" spans="2:2" ht="17.25" thickBot="1">
      <c r="B578" s="30"/>
    </row>
    <row r="579" spans="2:2" ht="17.25" thickBot="1">
      <c r="B579" s="30"/>
    </row>
    <row r="580" spans="2:2" ht="17.25" thickBot="1">
      <c r="B580" s="30"/>
    </row>
    <row r="581" spans="2:2" ht="17.25" thickBot="1">
      <c r="B581" s="30"/>
    </row>
    <row r="582" spans="2:2" ht="17.25" thickBot="1">
      <c r="B582" s="30"/>
    </row>
    <row r="583" spans="2:2" ht="17.25" thickBot="1">
      <c r="B583" s="30"/>
    </row>
    <row r="584" spans="2:2" ht="17.25" thickBot="1">
      <c r="B584" s="30"/>
    </row>
    <row r="585" spans="2:2" ht="17.25" thickBot="1">
      <c r="B585" s="30"/>
    </row>
    <row r="586" spans="2:2" ht="17.25" thickBot="1">
      <c r="B586" s="30"/>
    </row>
    <row r="587" spans="2:2" ht="17.25" thickBot="1">
      <c r="B587" s="30"/>
    </row>
    <row r="588" spans="2:2" ht="17.25" thickBot="1">
      <c r="B588" s="30"/>
    </row>
    <row r="589" spans="2:2" ht="17.25" thickBot="1">
      <c r="B589" s="30"/>
    </row>
    <row r="590" spans="2:2" ht="17.25" thickBot="1">
      <c r="B590" s="30"/>
    </row>
    <row r="591" spans="2:2" ht="17.25" thickBot="1">
      <c r="B591" s="30"/>
    </row>
    <row r="592" spans="2:2" ht="17.25" thickBot="1">
      <c r="B592" s="30"/>
    </row>
    <row r="593" spans="2:2" ht="17.25" thickBot="1">
      <c r="B593" s="30"/>
    </row>
    <row r="594" spans="2:2" ht="17.25" thickBot="1">
      <c r="B594" s="30"/>
    </row>
    <row r="595" spans="2:2" ht="17.25" thickBot="1">
      <c r="B595" s="30"/>
    </row>
    <row r="596" spans="2:2" ht="17.25" thickBot="1">
      <c r="B596" s="30"/>
    </row>
    <row r="597" spans="2:2" ht="17.25" thickBot="1">
      <c r="B597" s="30"/>
    </row>
    <row r="598" spans="2:2" ht="17.25" thickBot="1">
      <c r="B598" s="30"/>
    </row>
    <row r="599" spans="2:2" ht="17.25" thickBot="1">
      <c r="B599" s="30"/>
    </row>
    <row r="600" spans="2:2" ht="17.25" thickBot="1">
      <c r="B600" s="30"/>
    </row>
    <row r="601" spans="2:2" ht="17.25" thickBot="1">
      <c r="B601" s="30"/>
    </row>
    <row r="602" spans="2:2" ht="17.25" thickBot="1">
      <c r="B602" s="30"/>
    </row>
    <row r="603" spans="2:2" ht="17.25" thickBot="1">
      <c r="B603" s="30"/>
    </row>
    <row r="604" spans="2:2" ht="17.25" thickBot="1">
      <c r="B604" s="30"/>
    </row>
    <row r="605" spans="2:2" ht="17.25" thickBot="1">
      <c r="B605" s="30"/>
    </row>
    <row r="606" spans="2:2" ht="17.25" thickBot="1">
      <c r="B606" s="30"/>
    </row>
    <row r="607" spans="2:2" ht="17.25" thickBot="1">
      <c r="B607" s="30"/>
    </row>
    <row r="608" spans="2:2" ht="17.25" thickBot="1">
      <c r="B608" s="30"/>
    </row>
    <row r="609" spans="2:2" ht="17.25" thickBot="1">
      <c r="B609" s="30"/>
    </row>
    <row r="610" spans="2:2" ht="17.25" thickBot="1">
      <c r="B610" s="30"/>
    </row>
    <row r="611" spans="2:2" ht="17.25" thickBot="1">
      <c r="B611" s="30"/>
    </row>
    <row r="612" spans="2:2" ht="17.25" thickBot="1">
      <c r="B612" s="30"/>
    </row>
    <row r="613" spans="2:2" ht="17.25" thickBot="1">
      <c r="B613" s="30"/>
    </row>
    <row r="614" spans="2:2" ht="17.25" thickBot="1">
      <c r="B614" s="30"/>
    </row>
    <row r="615" spans="2:2" ht="17.25" thickBot="1">
      <c r="B615" s="30"/>
    </row>
    <row r="616" spans="2:2" ht="17.25" thickBot="1">
      <c r="B616" s="30"/>
    </row>
    <row r="617" spans="2:2" ht="17.25" thickBot="1">
      <c r="B617" s="30"/>
    </row>
    <row r="618" spans="2:2" ht="17.25" thickBot="1">
      <c r="B618" s="30"/>
    </row>
    <row r="619" spans="2:2" ht="17.25" thickBot="1">
      <c r="B619" s="30"/>
    </row>
    <row r="620" spans="2:2" ht="17.25" thickBot="1">
      <c r="B620" s="30"/>
    </row>
    <row r="621" spans="2:2" ht="17.25" thickBot="1">
      <c r="B621" s="30"/>
    </row>
    <row r="622" spans="2:2" ht="17.25" thickBot="1">
      <c r="B622" s="30"/>
    </row>
    <row r="623" spans="2:2" ht="17.25" thickBot="1">
      <c r="B623" s="30"/>
    </row>
    <row r="624" spans="2:2" ht="17.25" thickBot="1">
      <c r="B624" s="30"/>
    </row>
    <row r="625" spans="2:2" ht="17.25" thickBot="1">
      <c r="B625" s="30"/>
    </row>
    <row r="626" spans="2:2" ht="17.25" thickBot="1">
      <c r="B626" s="30"/>
    </row>
    <row r="627" spans="2:2" ht="17.25" thickBot="1">
      <c r="B627" s="30"/>
    </row>
    <row r="628" spans="2:2" ht="17.25" thickBot="1">
      <c r="B628" s="30"/>
    </row>
    <row r="629" spans="2:2" ht="17.25" thickBot="1">
      <c r="B629" s="30"/>
    </row>
    <row r="630" spans="2:2" ht="17.25" thickBot="1">
      <c r="B630" s="30"/>
    </row>
    <row r="631" spans="2:2" ht="17.25" thickBot="1">
      <c r="B631" s="30"/>
    </row>
    <row r="632" spans="2:2" ht="17.25" thickBot="1">
      <c r="B632" s="30"/>
    </row>
    <row r="633" spans="2:2" ht="17.25" thickBot="1">
      <c r="B633" s="30"/>
    </row>
    <row r="634" spans="2:2" ht="17.25" thickBot="1">
      <c r="B634" s="30"/>
    </row>
    <row r="635" spans="2:2" ht="17.25" thickBot="1">
      <c r="B635" s="30"/>
    </row>
    <row r="636" spans="2:2" ht="17.25" thickBot="1">
      <c r="B636" s="30"/>
    </row>
    <row r="637" spans="2:2" ht="17.25" thickBot="1">
      <c r="B637" s="30"/>
    </row>
    <row r="638" spans="2:2" ht="17.25" thickBot="1">
      <c r="B638" s="30"/>
    </row>
    <row r="639" spans="2:2" ht="17.25" thickBot="1">
      <c r="B639" s="30"/>
    </row>
    <row r="640" spans="2:2" ht="17.25" thickBot="1">
      <c r="B640" s="30"/>
    </row>
    <row r="641" spans="2:2" ht="17.25" thickBot="1">
      <c r="B641" s="30"/>
    </row>
    <row r="642" spans="2:2" ht="17.25" thickBot="1">
      <c r="B642" s="30"/>
    </row>
    <row r="643" spans="2:2" ht="17.25" thickBot="1">
      <c r="B643" s="30"/>
    </row>
    <row r="644" spans="2:2" ht="17.25" thickBot="1">
      <c r="B644" s="30"/>
    </row>
    <row r="645" spans="2:2" ht="17.25" thickBot="1">
      <c r="B645" s="30"/>
    </row>
    <row r="646" spans="2:2" ht="17.25" thickBot="1">
      <c r="B646" s="30"/>
    </row>
    <row r="647" spans="2:2" ht="17.25" thickBot="1">
      <c r="B647" s="30"/>
    </row>
    <row r="648" spans="2:2" ht="17.25" thickBot="1">
      <c r="B648" s="30"/>
    </row>
    <row r="649" spans="2:2" ht="17.25" thickBot="1">
      <c r="B649" s="30"/>
    </row>
    <row r="650" spans="2:2" ht="17.25" thickBot="1">
      <c r="B650" s="30"/>
    </row>
    <row r="651" spans="2:2" ht="17.25" thickBot="1">
      <c r="B651" s="30"/>
    </row>
    <row r="652" spans="2:2" ht="17.25" thickBot="1">
      <c r="B652" s="30"/>
    </row>
    <row r="653" spans="2:2" ht="17.25" thickBot="1">
      <c r="B653" s="30"/>
    </row>
    <row r="654" spans="2:2" ht="17.25" thickBot="1">
      <c r="B654" s="30"/>
    </row>
    <row r="655" spans="2:2" ht="17.25" thickBot="1">
      <c r="B655" s="30"/>
    </row>
    <row r="656" spans="2:2" ht="17.25" thickBot="1">
      <c r="B656" s="30"/>
    </row>
    <row r="657" spans="2:2" ht="17.25" thickBot="1">
      <c r="B657" s="30"/>
    </row>
    <row r="658" spans="2:2" ht="17.25" thickBot="1">
      <c r="B658" s="30"/>
    </row>
    <row r="659" spans="2:2" ht="17.25" thickBot="1">
      <c r="B659" s="30"/>
    </row>
    <row r="660" spans="2:2" ht="17.25" thickBot="1">
      <c r="B660" s="30"/>
    </row>
    <row r="661" spans="2:2" ht="17.25" thickBot="1">
      <c r="B661" s="30"/>
    </row>
    <row r="662" spans="2:2" ht="17.25" thickBot="1">
      <c r="B662" s="30"/>
    </row>
    <row r="663" spans="2:2" ht="17.25" thickBot="1">
      <c r="B663" s="30"/>
    </row>
    <row r="664" spans="2:2" ht="17.25" thickBot="1">
      <c r="B664" s="30"/>
    </row>
    <row r="665" spans="2:2" ht="17.25" thickBot="1">
      <c r="B665" s="30"/>
    </row>
    <row r="666" spans="2:2" ht="17.25" thickBot="1">
      <c r="B666" s="30"/>
    </row>
    <row r="667" spans="2:2" ht="17.25" thickBot="1">
      <c r="B667" s="30"/>
    </row>
    <row r="668" spans="2:2" ht="17.25" thickBot="1">
      <c r="B668" s="30"/>
    </row>
    <row r="669" spans="2:2" ht="17.25" thickBot="1">
      <c r="B669" s="30"/>
    </row>
    <row r="670" spans="2:2" ht="17.25" thickBot="1">
      <c r="B670" s="30"/>
    </row>
    <row r="671" spans="2:2" ht="17.25" thickBot="1">
      <c r="B671" s="30"/>
    </row>
    <row r="672" spans="2:2" ht="17.25" thickBot="1">
      <c r="B672" s="30"/>
    </row>
    <row r="673" spans="2:2" ht="17.25" thickBot="1">
      <c r="B673" s="30"/>
    </row>
    <row r="674" spans="2:2" ht="17.25" thickBot="1">
      <c r="B674" s="30"/>
    </row>
    <row r="675" spans="2:2" ht="17.25" thickBot="1">
      <c r="B675" s="30"/>
    </row>
    <row r="676" spans="2:2" ht="17.25" thickBot="1">
      <c r="B676" s="30"/>
    </row>
    <row r="677" spans="2:2" ht="17.25" thickBot="1">
      <c r="B677" s="30"/>
    </row>
    <row r="678" spans="2:2" ht="17.25" thickBot="1">
      <c r="B678" s="30"/>
    </row>
    <row r="679" spans="2:2" ht="17.25" thickBot="1">
      <c r="B679" s="30"/>
    </row>
    <row r="680" spans="2:2" ht="17.25" thickBot="1">
      <c r="B680" s="30"/>
    </row>
    <row r="681" spans="2:2" ht="17.25" thickBot="1">
      <c r="B681" s="30"/>
    </row>
    <row r="682" spans="2:2" ht="17.25" thickBot="1">
      <c r="B682" s="30"/>
    </row>
    <row r="683" spans="2:2" ht="17.25" thickBot="1">
      <c r="B683" s="30"/>
    </row>
    <row r="684" spans="2:2" ht="17.25" thickBot="1">
      <c r="B684" s="30"/>
    </row>
    <row r="685" spans="2:2" ht="17.25" thickBot="1">
      <c r="B685" s="30"/>
    </row>
    <row r="686" spans="2:2" ht="17.25" thickBot="1">
      <c r="B686" s="30"/>
    </row>
    <row r="687" spans="2:2" ht="17.25" thickBot="1">
      <c r="B687" s="30"/>
    </row>
    <row r="688" spans="2:2" ht="17.25" thickBot="1">
      <c r="B688" s="30"/>
    </row>
    <row r="689" spans="2:2" ht="17.25" thickBot="1">
      <c r="B689" s="30"/>
    </row>
    <row r="690" spans="2:2" ht="17.25" thickBot="1">
      <c r="B690" s="30"/>
    </row>
    <row r="691" spans="2:2" ht="17.25" thickBot="1">
      <c r="B691" s="30"/>
    </row>
    <row r="692" spans="2:2" ht="17.25" thickBot="1">
      <c r="B692" s="30"/>
    </row>
    <row r="693" spans="2:2" ht="17.25" thickBot="1">
      <c r="B693" s="30"/>
    </row>
    <row r="694" spans="2:2" ht="17.25" thickBot="1">
      <c r="B694" s="30"/>
    </row>
    <row r="695" spans="2:2" ht="17.25" thickBot="1">
      <c r="B695" s="30"/>
    </row>
    <row r="696" spans="2:2" ht="17.25" thickBot="1">
      <c r="B696" s="30"/>
    </row>
    <row r="697" spans="2:2" ht="17.25" thickBot="1">
      <c r="B697" s="30"/>
    </row>
    <row r="698" spans="2:2" ht="17.25" thickBot="1">
      <c r="B698" s="30"/>
    </row>
    <row r="699" spans="2:2" ht="17.25" thickBot="1">
      <c r="B699" s="30"/>
    </row>
    <row r="700" spans="2:2" ht="17.25" thickBot="1">
      <c r="B700" s="30"/>
    </row>
    <row r="701" spans="2:2" ht="17.25" thickBot="1">
      <c r="B701" s="30"/>
    </row>
    <row r="702" spans="2:2" ht="17.25" thickBot="1">
      <c r="B702" s="30"/>
    </row>
    <row r="703" spans="2:2" ht="17.25" thickBot="1">
      <c r="B703" s="30"/>
    </row>
    <row r="704" spans="2:2" ht="17.25" thickBot="1">
      <c r="B704" s="30"/>
    </row>
    <row r="705" spans="2:2" ht="17.25" thickBot="1">
      <c r="B705" s="30"/>
    </row>
    <row r="706" spans="2:2" ht="17.25" thickBot="1">
      <c r="B706" s="30"/>
    </row>
    <row r="707" spans="2:2" ht="17.25" thickBot="1">
      <c r="B707" s="30"/>
    </row>
    <row r="708" spans="2:2" ht="17.25" thickBot="1">
      <c r="B708" s="30"/>
    </row>
    <row r="709" spans="2:2" ht="17.25" thickBot="1">
      <c r="B709" s="30"/>
    </row>
    <row r="710" spans="2:2" ht="17.25" thickBot="1">
      <c r="B710" s="30"/>
    </row>
    <row r="711" spans="2:2" ht="17.25" thickBot="1">
      <c r="B711" s="30"/>
    </row>
    <row r="712" spans="2:2" ht="17.25" thickBot="1">
      <c r="B712" s="30"/>
    </row>
    <row r="713" spans="2:2" ht="17.25" thickBot="1">
      <c r="B713" s="30"/>
    </row>
    <row r="714" spans="2:2" ht="17.25" thickBot="1">
      <c r="B714" s="30"/>
    </row>
    <row r="715" spans="2:2" ht="17.25" thickBot="1">
      <c r="B715" s="30"/>
    </row>
    <row r="716" spans="2:2" ht="17.25" thickBot="1">
      <c r="B716" s="30"/>
    </row>
    <row r="717" spans="2:2" ht="17.25" thickBot="1">
      <c r="B717" s="30"/>
    </row>
    <row r="718" spans="2:2" ht="17.25" thickBot="1">
      <c r="B718" s="30"/>
    </row>
    <row r="719" spans="2:2" ht="17.25" thickBot="1">
      <c r="B719" s="30"/>
    </row>
    <row r="720" spans="2:2" ht="17.25" thickBot="1">
      <c r="B720" s="30"/>
    </row>
    <row r="721" spans="2:2" ht="17.25" thickBot="1">
      <c r="B721" s="30"/>
    </row>
    <row r="722" spans="2:2" ht="17.25" thickBot="1">
      <c r="B722" s="30"/>
    </row>
    <row r="723" spans="2:2" ht="17.25" thickBot="1">
      <c r="B723" s="30"/>
    </row>
    <row r="724" spans="2:2" ht="17.25" thickBot="1">
      <c r="B724" s="30"/>
    </row>
    <row r="725" spans="2:2" ht="17.25" thickBot="1">
      <c r="B725" s="30"/>
    </row>
    <row r="726" spans="2:2" ht="17.25" thickBot="1">
      <c r="B726" s="30"/>
    </row>
    <row r="727" spans="2:2" ht="17.25" thickBot="1">
      <c r="B727" s="30"/>
    </row>
    <row r="728" spans="2:2" ht="17.25" thickBot="1">
      <c r="B728" s="30"/>
    </row>
    <row r="729" spans="2:2" ht="17.25" thickBot="1">
      <c r="B729" s="30"/>
    </row>
    <row r="730" spans="2:2" ht="17.25" thickBot="1">
      <c r="B730" s="30"/>
    </row>
    <row r="731" spans="2:2" ht="17.25" thickBot="1">
      <c r="B731" s="30"/>
    </row>
    <row r="732" spans="2:2" ht="17.25" thickBot="1">
      <c r="B732" s="30"/>
    </row>
    <row r="733" spans="2:2" ht="17.25" thickBot="1">
      <c r="B733" s="30"/>
    </row>
    <row r="734" spans="2:2" ht="17.25" thickBot="1">
      <c r="B734" s="30"/>
    </row>
    <row r="735" spans="2:2" ht="17.25" thickBot="1">
      <c r="B735" s="30"/>
    </row>
    <row r="736" spans="2:2" ht="17.25" thickBot="1">
      <c r="B736" s="30"/>
    </row>
    <row r="737" spans="2:2" ht="17.25" thickBot="1">
      <c r="B737" s="30"/>
    </row>
    <row r="738" spans="2:2" ht="17.25" thickBot="1">
      <c r="B738" s="30"/>
    </row>
    <row r="739" spans="2:2" ht="17.25" thickBot="1">
      <c r="B739" s="30"/>
    </row>
    <row r="740" spans="2:2" ht="17.25" thickBot="1">
      <c r="B740" s="30"/>
    </row>
    <row r="741" spans="2:2" ht="17.25" thickBot="1">
      <c r="B741" s="30"/>
    </row>
    <row r="742" spans="2:2" ht="17.25" thickBot="1">
      <c r="B742" s="30"/>
    </row>
    <row r="743" spans="2:2" ht="17.25" thickBot="1">
      <c r="B743" s="30"/>
    </row>
    <row r="744" spans="2:2" ht="17.25" thickBot="1">
      <c r="B744" s="30"/>
    </row>
    <row r="745" spans="2:2" ht="17.25" thickBot="1">
      <c r="B745" s="30"/>
    </row>
    <row r="746" spans="2:2" ht="17.25" thickBot="1">
      <c r="B746" s="30"/>
    </row>
    <row r="747" spans="2:2" ht="17.25" thickBot="1">
      <c r="B747" s="30"/>
    </row>
    <row r="748" spans="2:2" ht="17.25" thickBot="1">
      <c r="B748" s="30"/>
    </row>
    <row r="749" spans="2:2" ht="17.25" thickBot="1">
      <c r="B749" s="30"/>
    </row>
    <row r="750" spans="2:2" ht="17.25" thickBot="1">
      <c r="B750" s="30"/>
    </row>
    <row r="751" spans="2:2" ht="17.25" thickBot="1">
      <c r="B751" s="30"/>
    </row>
    <row r="752" spans="2:2" ht="17.25" thickBot="1">
      <c r="B752" s="30"/>
    </row>
    <row r="753" spans="2:2" ht="17.25" thickBot="1">
      <c r="B753" s="30"/>
    </row>
    <row r="754" spans="2:2" ht="17.25" thickBot="1">
      <c r="B754" s="30"/>
    </row>
    <row r="755" spans="2:2" ht="17.25" thickBot="1">
      <c r="B755" s="30"/>
    </row>
    <row r="756" spans="2:2" ht="17.25" thickBot="1">
      <c r="B756" s="30"/>
    </row>
    <row r="757" spans="2:2" ht="17.25" thickBot="1">
      <c r="B757" s="30"/>
    </row>
    <row r="758" spans="2:2" ht="17.25" thickBot="1">
      <c r="B758" s="30"/>
    </row>
    <row r="759" spans="2:2" ht="17.25" thickBot="1">
      <c r="B759" s="30"/>
    </row>
    <row r="760" spans="2:2" ht="17.25" thickBot="1">
      <c r="B760" s="30"/>
    </row>
    <row r="761" spans="2:2" ht="17.25" thickBot="1">
      <c r="B761" s="30"/>
    </row>
    <row r="762" spans="2:2" ht="17.25" thickBot="1">
      <c r="B762" s="30"/>
    </row>
    <row r="763" spans="2:2" ht="17.25" thickBot="1">
      <c r="B763" s="30"/>
    </row>
    <row r="764" spans="2:2" ht="17.25" thickBot="1">
      <c r="B764" s="30"/>
    </row>
    <row r="765" spans="2:2" ht="17.25" thickBot="1">
      <c r="B765" s="30"/>
    </row>
    <row r="766" spans="2:2" ht="17.25" thickBot="1">
      <c r="B766" s="30"/>
    </row>
    <row r="767" spans="2:2" ht="17.25" thickBot="1">
      <c r="B767" s="30"/>
    </row>
    <row r="768" spans="2:2" ht="17.25" thickBot="1">
      <c r="B768" s="30"/>
    </row>
    <row r="769" spans="2:2" ht="17.25" thickBot="1">
      <c r="B769" s="30"/>
    </row>
    <row r="770" spans="2:2" ht="17.25" thickBot="1">
      <c r="B770" s="30"/>
    </row>
    <row r="771" spans="2:2" ht="17.25" thickBot="1">
      <c r="B771" s="30"/>
    </row>
    <row r="772" spans="2:2" ht="17.25" thickBot="1">
      <c r="B772" s="30"/>
    </row>
    <row r="773" spans="2:2" ht="17.25" thickBot="1">
      <c r="B773" s="30"/>
    </row>
    <row r="774" spans="2:2" ht="17.25" thickBot="1">
      <c r="B774" s="30"/>
    </row>
    <row r="775" spans="2:2" ht="17.25" thickBot="1">
      <c r="B775" s="30"/>
    </row>
    <row r="776" spans="2:2" ht="17.25" thickBot="1">
      <c r="B776" s="30"/>
    </row>
    <row r="777" spans="2:2" ht="17.25" thickBot="1">
      <c r="B777" s="30"/>
    </row>
    <row r="778" spans="2:2" ht="17.25" thickBot="1">
      <c r="B778" s="30"/>
    </row>
    <row r="779" spans="2:2" ht="17.25" thickBot="1">
      <c r="B779" s="30"/>
    </row>
    <row r="780" spans="2:2" ht="17.25" thickBot="1">
      <c r="B780" s="30"/>
    </row>
    <row r="781" spans="2:2" ht="17.25" thickBot="1">
      <c r="B781" s="30"/>
    </row>
    <row r="782" spans="2:2" ht="17.25" thickBot="1">
      <c r="B782" s="30"/>
    </row>
    <row r="783" spans="2:2" ht="17.25" thickBot="1">
      <c r="B783" s="30"/>
    </row>
    <row r="784" spans="2:2" ht="17.25" thickBot="1">
      <c r="B784" s="30"/>
    </row>
    <row r="785" spans="2:2" ht="17.25" thickBot="1">
      <c r="B785" s="30"/>
    </row>
    <row r="786" spans="2:2" ht="17.25" thickBot="1">
      <c r="B786" s="30"/>
    </row>
    <row r="787" spans="2:2" ht="17.25" thickBot="1">
      <c r="B787" s="30"/>
    </row>
    <row r="788" spans="2:2" ht="17.25" thickBot="1">
      <c r="B788" s="30"/>
    </row>
    <row r="789" spans="2:2" ht="17.25" thickBot="1">
      <c r="B789" s="30"/>
    </row>
    <row r="790" spans="2:2" ht="17.25" thickBot="1">
      <c r="B790" s="30"/>
    </row>
    <row r="791" spans="2:2" ht="17.25" thickBot="1">
      <c r="B791" s="30"/>
    </row>
    <row r="792" spans="2:2" ht="17.25" thickBot="1">
      <c r="B792" s="30"/>
    </row>
    <row r="793" spans="2:2" ht="17.25" thickBot="1">
      <c r="B793" s="30"/>
    </row>
    <row r="794" spans="2:2" ht="17.25" thickBot="1">
      <c r="B794" s="30"/>
    </row>
    <row r="795" spans="2:2" ht="17.25" thickBot="1">
      <c r="B795" s="30"/>
    </row>
    <row r="796" spans="2:2" ht="17.25" thickBot="1">
      <c r="B796" s="30"/>
    </row>
    <row r="797" spans="2:2" ht="17.25" thickBot="1">
      <c r="B797" s="30"/>
    </row>
    <row r="798" spans="2:2" ht="17.25" thickBot="1">
      <c r="B798" s="30"/>
    </row>
    <row r="799" spans="2:2" ht="17.25" thickBot="1">
      <c r="B799" s="30"/>
    </row>
    <row r="800" spans="2:2" ht="17.25" thickBot="1">
      <c r="B800" s="30"/>
    </row>
    <row r="801" spans="2:2" ht="17.25" thickBot="1">
      <c r="B801" s="30"/>
    </row>
    <row r="802" spans="2:2" ht="17.25" thickBot="1">
      <c r="B802" s="30"/>
    </row>
    <row r="803" spans="2:2" ht="17.25" thickBot="1">
      <c r="B803" s="30"/>
    </row>
    <row r="804" spans="2:2" ht="17.25" thickBot="1">
      <c r="B804" s="30"/>
    </row>
    <row r="805" spans="2:2" ht="17.25" thickBot="1">
      <c r="B805" s="30"/>
    </row>
    <row r="806" spans="2:2" ht="17.25" thickBot="1">
      <c r="B806" s="30"/>
    </row>
    <row r="807" spans="2:2" ht="17.25" thickBot="1">
      <c r="B807" s="30"/>
    </row>
    <row r="808" spans="2:2" ht="17.25" thickBot="1">
      <c r="B808" s="30"/>
    </row>
    <row r="809" spans="2:2" ht="17.25" thickBot="1">
      <c r="B809" s="30"/>
    </row>
    <row r="810" spans="2:2" ht="17.25" thickBot="1">
      <c r="B810" s="30"/>
    </row>
    <row r="811" spans="2:2" ht="17.25" thickBot="1">
      <c r="B811" s="30"/>
    </row>
    <row r="812" spans="2:2" ht="17.25" thickBot="1">
      <c r="B812" s="30"/>
    </row>
    <row r="813" spans="2:2" ht="17.25" thickBot="1">
      <c r="B813" s="30"/>
    </row>
    <row r="814" spans="2:2" ht="17.25" thickBot="1">
      <c r="B814" s="30"/>
    </row>
    <row r="815" spans="2:2" ht="17.25" thickBot="1">
      <c r="B815" s="30"/>
    </row>
    <row r="816" spans="2:2" ht="17.25" thickBot="1">
      <c r="B816" s="30"/>
    </row>
    <row r="817" spans="2:2" ht="17.25" thickBot="1">
      <c r="B817" s="30"/>
    </row>
    <row r="818" spans="2:2" ht="17.25" thickBot="1">
      <c r="B818" s="30"/>
    </row>
    <row r="819" spans="2:2" ht="17.25" thickBot="1">
      <c r="B819" s="30"/>
    </row>
    <row r="820" spans="2:2" ht="17.25" thickBot="1">
      <c r="B820" s="30"/>
    </row>
    <row r="821" spans="2:2" ht="17.25" thickBot="1">
      <c r="B821" s="30"/>
    </row>
    <row r="822" spans="2:2" ht="17.25" thickBot="1">
      <c r="B822" s="30"/>
    </row>
    <row r="823" spans="2:2" ht="17.25" thickBot="1">
      <c r="B823" s="30"/>
    </row>
    <row r="824" spans="2:2" ht="17.25" thickBot="1">
      <c r="B824" s="30"/>
    </row>
    <row r="825" spans="2:2" ht="17.25" thickBot="1">
      <c r="B825" s="30"/>
    </row>
    <row r="826" spans="2:2" ht="17.25" thickBot="1">
      <c r="B826" s="30"/>
    </row>
    <row r="827" spans="2:2" ht="17.25" thickBot="1">
      <c r="B827" s="30"/>
    </row>
    <row r="828" spans="2:2" ht="17.25" thickBot="1">
      <c r="B828" s="30"/>
    </row>
    <row r="829" spans="2:2" ht="17.25" thickBot="1">
      <c r="B829" s="30"/>
    </row>
    <row r="830" spans="2:2" ht="17.25" thickBot="1">
      <c r="B830" s="30"/>
    </row>
    <row r="831" spans="2:2" ht="17.25" thickBot="1">
      <c r="B831" s="30"/>
    </row>
    <row r="832" spans="2:2" ht="17.25" thickBot="1">
      <c r="B832" s="30"/>
    </row>
    <row r="833" spans="2:2" ht="17.25" thickBot="1">
      <c r="B833" s="30"/>
    </row>
    <row r="834" spans="2:2" ht="17.25" thickBot="1">
      <c r="B834" s="30"/>
    </row>
    <row r="835" spans="2:2" ht="17.25" thickBot="1">
      <c r="B835" s="30"/>
    </row>
    <row r="836" spans="2:2" ht="17.25" thickBot="1">
      <c r="B836" s="30"/>
    </row>
    <row r="837" spans="2:2" ht="17.25" thickBot="1">
      <c r="B837" s="30"/>
    </row>
    <row r="838" spans="2:2" ht="17.25" thickBot="1">
      <c r="B838" s="30"/>
    </row>
    <row r="839" spans="2:2" ht="17.25" thickBot="1">
      <c r="B839" s="30"/>
    </row>
    <row r="840" spans="2:2" ht="17.25" thickBot="1">
      <c r="B840" s="30"/>
    </row>
    <row r="841" spans="2:2" ht="17.25" thickBot="1">
      <c r="B841" s="30"/>
    </row>
    <row r="842" spans="2:2" ht="17.25" thickBot="1">
      <c r="B842" s="30"/>
    </row>
    <row r="843" spans="2:2" ht="17.25" thickBot="1">
      <c r="B843" s="30"/>
    </row>
    <row r="844" spans="2:2" ht="17.25" thickBot="1">
      <c r="B844" s="30"/>
    </row>
    <row r="845" spans="2:2" ht="17.25" thickBot="1">
      <c r="B845" s="30"/>
    </row>
    <row r="846" spans="2:2" ht="17.25" thickBot="1">
      <c r="B846" s="30"/>
    </row>
    <row r="847" spans="2:2" ht="17.25" thickBot="1">
      <c r="B847" s="30"/>
    </row>
    <row r="848" spans="2:2" ht="17.25" thickBot="1">
      <c r="B848" s="30"/>
    </row>
    <row r="849" spans="2:2" ht="17.25" thickBot="1">
      <c r="B849" s="30"/>
    </row>
    <row r="850" spans="2:2" ht="17.25" thickBot="1">
      <c r="B850" s="30"/>
    </row>
    <row r="851" spans="2:2" ht="17.25" thickBot="1">
      <c r="B851" s="30"/>
    </row>
    <row r="852" spans="2:2" ht="17.25" thickBot="1">
      <c r="B852" s="30"/>
    </row>
    <row r="853" spans="2:2" ht="17.25" thickBot="1">
      <c r="B853" s="30"/>
    </row>
    <row r="854" spans="2:2" ht="17.25" thickBot="1">
      <c r="B854" s="30"/>
    </row>
    <row r="855" spans="2:2" ht="17.25" thickBot="1">
      <c r="B855" s="30"/>
    </row>
    <row r="856" spans="2:2" ht="17.25" thickBot="1">
      <c r="B856" s="30"/>
    </row>
    <row r="857" spans="2:2" ht="17.25" thickBot="1">
      <c r="B857" s="30"/>
    </row>
    <row r="858" spans="2:2" ht="17.25" thickBot="1">
      <c r="B858" s="30"/>
    </row>
    <row r="859" spans="2:2" ht="17.25" thickBot="1">
      <c r="B859" s="30"/>
    </row>
    <row r="860" spans="2:2" ht="17.25" thickBot="1">
      <c r="B860" s="30"/>
    </row>
    <row r="861" spans="2:2" ht="17.25" thickBot="1">
      <c r="B861" s="30"/>
    </row>
    <row r="862" spans="2:2" ht="17.25" thickBot="1">
      <c r="B862" s="30"/>
    </row>
    <row r="863" spans="2:2" ht="17.25" thickBot="1">
      <c r="B863" s="30"/>
    </row>
    <row r="864" spans="2:2" ht="17.25" thickBot="1">
      <c r="B864" s="30"/>
    </row>
    <row r="865" spans="2:2" ht="17.25" thickBot="1">
      <c r="B865" s="30"/>
    </row>
    <row r="866" spans="2:2" ht="17.25" thickBot="1">
      <c r="B866" s="30"/>
    </row>
    <row r="867" spans="2:2" ht="17.25" thickBot="1">
      <c r="B867" s="30"/>
    </row>
    <row r="868" spans="2:2" ht="17.25" thickBot="1">
      <c r="B868" s="30"/>
    </row>
    <row r="869" spans="2:2" ht="17.25" thickBot="1">
      <c r="B869" s="30"/>
    </row>
    <row r="870" spans="2:2" ht="17.25" thickBot="1">
      <c r="B870" s="30"/>
    </row>
    <row r="871" spans="2:2" ht="17.25" thickBot="1">
      <c r="B871" s="30"/>
    </row>
    <row r="872" spans="2:2" ht="17.25" thickBot="1">
      <c r="B872" s="30"/>
    </row>
    <row r="873" spans="2:2" ht="17.25" thickBot="1">
      <c r="B873" s="30"/>
    </row>
    <row r="874" spans="2:2" ht="17.25" thickBot="1">
      <c r="B874" s="30"/>
    </row>
    <row r="875" spans="2:2" ht="17.25" thickBot="1">
      <c r="B875" s="30"/>
    </row>
    <row r="876" spans="2:2" ht="17.25" thickBot="1">
      <c r="B876" s="30"/>
    </row>
    <row r="877" spans="2:2" ht="17.25" thickBot="1">
      <c r="B877" s="30"/>
    </row>
    <row r="878" spans="2:2" ht="17.25" thickBot="1">
      <c r="B878" s="30"/>
    </row>
    <row r="879" spans="2:2" ht="17.25" thickBot="1">
      <c r="B879" s="30"/>
    </row>
    <row r="880" spans="2:2" ht="17.25" thickBot="1">
      <c r="B880" s="30"/>
    </row>
    <row r="881" spans="2:2" ht="17.25" thickBot="1">
      <c r="B881" s="30"/>
    </row>
    <row r="882" spans="2:2" ht="17.25" thickBot="1">
      <c r="B882" s="30"/>
    </row>
    <row r="883" spans="2:2" ht="17.25" thickBot="1">
      <c r="B883" s="30"/>
    </row>
    <row r="884" spans="2:2" ht="17.25" thickBot="1">
      <c r="B884" s="30"/>
    </row>
    <row r="885" spans="2:2" ht="17.25" thickBot="1">
      <c r="B885" s="30"/>
    </row>
    <row r="886" spans="2:2" ht="17.25" thickBot="1">
      <c r="B886" s="30"/>
    </row>
    <row r="887" spans="2:2" ht="17.25" thickBot="1">
      <c r="B887" s="30"/>
    </row>
    <row r="888" spans="2:2" ht="17.25" thickBot="1">
      <c r="B888" s="30"/>
    </row>
    <row r="889" spans="2:2" ht="17.25" thickBot="1">
      <c r="B889" s="30"/>
    </row>
    <row r="890" spans="2:2" ht="17.25" thickBot="1">
      <c r="B890" s="30"/>
    </row>
    <row r="891" spans="2:2" ht="17.25" thickBot="1">
      <c r="B891" s="30"/>
    </row>
    <row r="892" spans="2:2" ht="17.25" thickBot="1">
      <c r="B892" s="30"/>
    </row>
    <row r="893" spans="2:2" ht="17.25" thickBot="1">
      <c r="B893" s="30"/>
    </row>
    <row r="894" spans="2:2" ht="17.25" thickBot="1">
      <c r="B894" s="30"/>
    </row>
    <row r="895" spans="2:2" ht="17.25" thickBot="1">
      <c r="B895" s="30"/>
    </row>
    <row r="896" spans="2:2" ht="17.25" thickBot="1">
      <c r="B896" s="30"/>
    </row>
    <row r="897" spans="2:2" ht="17.25" thickBot="1">
      <c r="B897" s="30"/>
    </row>
    <row r="898" spans="2:2" ht="17.25" thickBot="1">
      <c r="B898" s="30"/>
    </row>
    <row r="899" spans="2:2" ht="17.25" thickBot="1">
      <c r="B899" s="30"/>
    </row>
    <row r="900" spans="2:2" ht="17.25" thickBot="1">
      <c r="B900" s="30"/>
    </row>
    <row r="901" spans="2:2" ht="17.25" thickBot="1">
      <c r="B901" s="30"/>
    </row>
    <row r="902" spans="2:2" ht="17.25" thickBot="1">
      <c r="B902" s="30"/>
    </row>
    <row r="903" spans="2:2" ht="17.25" thickBot="1">
      <c r="B903" s="30"/>
    </row>
    <row r="904" spans="2:2" ht="17.25" thickBot="1">
      <c r="B904" s="30"/>
    </row>
    <row r="905" spans="2:2" ht="17.25" thickBot="1">
      <c r="B905" s="30"/>
    </row>
    <row r="906" spans="2:2" ht="17.25" thickBot="1">
      <c r="B906" s="30"/>
    </row>
    <row r="907" spans="2:2" ht="17.25" thickBot="1">
      <c r="B907" s="30"/>
    </row>
    <row r="908" spans="2:2" ht="17.25" thickBot="1">
      <c r="B908" s="30"/>
    </row>
    <row r="909" spans="2:2" ht="17.25" thickBot="1">
      <c r="B909" s="30"/>
    </row>
    <row r="910" spans="2:2" ht="17.25" thickBot="1">
      <c r="B910" s="30"/>
    </row>
    <row r="911" spans="2:2" ht="17.25" thickBot="1">
      <c r="B911" s="30"/>
    </row>
    <row r="912" spans="2:2" ht="17.25" thickBot="1">
      <c r="B912" s="30"/>
    </row>
    <row r="913" spans="2:2" ht="17.25" thickBot="1">
      <c r="B913" s="30"/>
    </row>
    <row r="914" spans="2:2" ht="17.25" thickBot="1">
      <c r="B914" s="30"/>
    </row>
    <row r="915" spans="2:2" ht="17.25" thickBot="1">
      <c r="B915" s="30"/>
    </row>
    <row r="916" spans="2:2" ht="17.25" thickBot="1">
      <c r="B916" s="30"/>
    </row>
    <row r="917" spans="2:2" ht="17.25" thickBot="1">
      <c r="B917" s="30"/>
    </row>
    <row r="918" spans="2:2" ht="17.25" thickBot="1">
      <c r="B918" s="30"/>
    </row>
    <row r="919" spans="2:2" ht="17.25" thickBot="1">
      <c r="B919" s="30"/>
    </row>
    <row r="920" spans="2:2" ht="17.25" thickBot="1">
      <c r="B920" s="30"/>
    </row>
    <row r="921" spans="2:2" ht="17.25" thickBot="1">
      <c r="B921" s="30"/>
    </row>
    <row r="922" spans="2:2" ht="17.25" thickBot="1">
      <c r="B922" s="30"/>
    </row>
    <row r="923" spans="2:2" ht="17.25" thickBot="1">
      <c r="B923" s="30"/>
    </row>
    <row r="924" spans="2:2" ht="17.25" thickBot="1">
      <c r="B924" s="30"/>
    </row>
    <row r="925" spans="2:2" ht="17.25" thickBot="1">
      <c r="B925" s="30"/>
    </row>
    <row r="926" spans="2:2" ht="17.25" thickBot="1">
      <c r="B926" s="30"/>
    </row>
    <row r="927" spans="2:2" ht="17.25" thickBot="1">
      <c r="B927" s="30"/>
    </row>
    <row r="928" spans="2:2" ht="17.25" thickBot="1">
      <c r="B928" s="30"/>
    </row>
    <row r="929" spans="2:2" ht="17.25" thickBot="1">
      <c r="B929" s="30"/>
    </row>
    <row r="930" spans="2:2" ht="17.25" thickBot="1">
      <c r="B930" s="30"/>
    </row>
    <row r="931" spans="2:2" ht="17.25" thickBot="1">
      <c r="B931" s="30"/>
    </row>
    <row r="932" spans="2:2" ht="17.25" thickBot="1">
      <c r="B932" s="30"/>
    </row>
    <row r="933" spans="2:2" ht="17.25" thickBot="1">
      <c r="B933" s="30"/>
    </row>
    <row r="934" spans="2:2" ht="17.25" thickBot="1">
      <c r="B934" s="30"/>
    </row>
    <row r="935" spans="2:2" ht="17.25" thickBot="1">
      <c r="B935" s="30"/>
    </row>
    <row r="936" spans="2:2" ht="17.25" thickBot="1">
      <c r="B936" s="30"/>
    </row>
    <row r="937" spans="2:2" ht="17.25" thickBot="1">
      <c r="B937" s="30"/>
    </row>
    <row r="938" spans="2:2" ht="17.25" thickBot="1">
      <c r="B938" s="30"/>
    </row>
    <row r="939" spans="2:2" ht="17.25" thickBot="1">
      <c r="B939" s="30"/>
    </row>
    <row r="940" spans="2:2" ht="17.25" thickBot="1">
      <c r="B940" s="30"/>
    </row>
    <row r="941" spans="2:2" ht="17.25" thickBot="1">
      <c r="B941" s="30"/>
    </row>
    <row r="942" spans="2:2" ht="17.25" thickBot="1">
      <c r="B942" s="30"/>
    </row>
    <row r="943" spans="2:2" ht="17.25" thickBot="1">
      <c r="B943" s="30"/>
    </row>
    <row r="944" spans="2:2" ht="17.25" thickBot="1">
      <c r="B944" s="30"/>
    </row>
    <row r="945" spans="2:2" ht="17.25" thickBot="1">
      <c r="B945" s="30"/>
    </row>
    <row r="946" spans="2:2" ht="17.25" thickBot="1">
      <c r="B946" s="30"/>
    </row>
    <row r="947" spans="2:2" ht="17.25" thickBot="1">
      <c r="B947" s="30"/>
    </row>
    <row r="948" spans="2:2" ht="17.25" thickBot="1">
      <c r="B948" s="30"/>
    </row>
    <row r="949" spans="2:2" ht="17.25" thickBot="1">
      <c r="B949" s="30"/>
    </row>
    <row r="950" spans="2:2" ht="17.25" thickBot="1">
      <c r="B950" s="30"/>
    </row>
    <row r="951" spans="2:2" ht="17.25" thickBot="1">
      <c r="B951" s="30"/>
    </row>
    <row r="952" spans="2:2" ht="17.25" thickBot="1">
      <c r="B952" s="30"/>
    </row>
    <row r="953" spans="2:2" ht="17.25" thickBot="1">
      <c r="B953" s="30"/>
    </row>
    <row r="954" spans="2:2" ht="17.25" thickBot="1">
      <c r="B954" s="30"/>
    </row>
    <row r="955" spans="2:2" ht="17.25" thickBot="1">
      <c r="B955" s="30"/>
    </row>
    <row r="956" spans="2:2" ht="17.25" thickBot="1">
      <c r="B956" s="30"/>
    </row>
    <row r="957" spans="2:2" ht="17.25" thickBot="1">
      <c r="B957" s="30"/>
    </row>
    <row r="958" spans="2:2" ht="17.25" thickBot="1">
      <c r="B958" s="30"/>
    </row>
    <row r="959" spans="2:2" ht="17.25" thickBot="1">
      <c r="B959" s="30"/>
    </row>
    <row r="960" spans="2:2" ht="17.25" thickBot="1">
      <c r="B960" s="30"/>
    </row>
    <row r="961" spans="2:2" ht="17.25" thickBot="1">
      <c r="B961" s="30"/>
    </row>
    <row r="962" spans="2:2" ht="17.25" thickBot="1">
      <c r="B962" s="30"/>
    </row>
    <row r="963" spans="2:2" ht="17.25" thickBot="1">
      <c r="B963" s="30"/>
    </row>
    <row r="964" spans="2:2" ht="17.25" thickBot="1">
      <c r="B964" s="30"/>
    </row>
    <row r="965" spans="2:2" ht="17.25" thickBot="1">
      <c r="B965" s="30"/>
    </row>
    <row r="966" spans="2:2" ht="17.25" thickBot="1">
      <c r="B966" s="30"/>
    </row>
    <row r="967" spans="2:2" ht="17.25" thickBot="1">
      <c r="B967" s="30"/>
    </row>
    <row r="968" spans="2:2" ht="17.25" thickBot="1">
      <c r="B968" s="30"/>
    </row>
    <row r="969" spans="2:2" ht="17.25" thickBot="1">
      <c r="B969" s="30"/>
    </row>
    <row r="970" spans="2:2" ht="17.25" thickBot="1">
      <c r="B970" s="30"/>
    </row>
    <row r="971" spans="2:2" ht="17.25" thickBot="1">
      <c r="B971" s="30"/>
    </row>
    <row r="972" spans="2:2" ht="17.25" thickBot="1">
      <c r="B972" s="30"/>
    </row>
    <row r="973" spans="2:2" ht="17.25" thickBot="1">
      <c r="B973" s="30"/>
    </row>
    <row r="974" spans="2:2" ht="17.25" thickBot="1">
      <c r="B974" s="30"/>
    </row>
    <row r="975" spans="2:2" ht="17.25" thickBot="1">
      <c r="B975" s="30"/>
    </row>
    <row r="976" spans="2:2" ht="17.25" thickBot="1">
      <c r="B976" s="30"/>
    </row>
    <row r="977" spans="2:2" ht="17.25" thickBot="1">
      <c r="B977" s="30"/>
    </row>
    <row r="978" spans="2:2" ht="17.25" thickBot="1">
      <c r="B978" s="30"/>
    </row>
    <row r="979" spans="2:2" ht="17.25" thickBot="1">
      <c r="B979" s="30"/>
    </row>
    <row r="980" spans="2:2" ht="17.25" thickBot="1">
      <c r="B980" s="30"/>
    </row>
    <row r="981" spans="2:2" ht="17.25" thickBot="1">
      <c r="B981" s="30"/>
    </row>
    <row r="982" spans="2:2" ht="17.25" thickBot="1">
      <c r="B982" s="30"/>
    </row>
    <row r="983" spans="2:2" ht="17.25" thickBot="1">
      <c r="B983" s="30"/>
    </row>
    <row r="984" spans="2:2" ht="17.25" thickBot="1">
      <c r="B984" s="30"/>
    </row>
    <row r="985" spans="2:2" ht="17.25" thickBot="1">
      <c r="B985" s="30"/>
    </row>
    <row r="986" spans="2:2" ht="17.25" thickBot="1">
      <c r="B986" s="30"/>
    </row>
    <row r="987" spans="2:2" ht="17.25" thickBot="1">
      <c r="B987" s="30"/>
    </row>
    <row r="988" spans="2:2" ht="17.25" thickBot="1">
      <c r="B988" s="30"/>
    </row>
    <row r="989" spans="2:2" ht="17.25" thickBot="1">
      <c r="B989" s="30"/>
    </row>
    <row r="990" spans="2:2" ht="17.25" thickBot="1">
      <c r="B990" s="30"/>
    </row>
    <row r="991" spans="2:2" ht="17.25" thickBot="1">
      <c r="B991" s="30"/>
    </row>
    <row r="992" spans="2:2" ht="17.25" thickBot="1">
      <c r="B992" s="30"/>
    </row>
    <row r="993" spans="2:2" ht="17.25" thickBot="1">
      <c r="B993" s="30"/>
    </row>
    <row r="994" spans="2:2" ht="17.25" thickBot="1">
      <c r="B994" s="30"/>
    </row>
    <row r="995" spans="2:2" ht="17.25" thickBot="1">
      <c r="B995" s="30"/>
    </row>
    <row r="996" spans="2:2" ht="17.25" thickBot="1">
      <c r="B996" s="30"/>
    </row>
    <row r="997" spans="2:2" ht="17.25" thickBot="1">
      <c r="B997" s="30"/>
    </row>
    <row r="998" spans="2:2" ht="17.25" thickBot="1">
      <c r="B998" s="30"/>
    </row>
    <row r="999" spans="2:2" ht="17.25" thickBot="1">
      <c r="B999" s="30"/>
    </row>
    <row r="1000" spans="2:2" ht="17.25" thickBot="1">
      <c r="B1000" s="30"/>
    </row>
    <row r="1001" spans="2:2" ht="17.25" thickBot="1">
      <c r="B1001" s="30"/>
    </row>
    <row r="1002" spans="2:2" ht="17.25" thickBot="1">
      <c r="B1002" s="30"/>
    </row>
    <row r="1003" spans="2:2" ht="17.25" thickBot="1">
      <c r="B1003" s="30"/>
    </row>
    <row r="1004" spans="2:2" ht="17.25" thickBot="1">
      <c r="B1004" s="30"/>
    </row>
    <row r="1005" spans="2:2" ht="17.25" thickBot="1">
      <c r="B1005" s="30"/>
    </row>
    <row r="1006" spans="2:2" ht="17.25" thickBot="1">
      <c r="B1006" s="30"/>
    </row>
    <row r="1007" spans="2:2" ht="17.25" thickBot="1">
      <c r="B1007" s="30"/>
    </row>
    <row r="1008" spans="2:2" ht="17.25" thickBot="1">
      <c r="B1008" s="30"/>
    </row>
    <row r="1009" spans="2:2" ht="17.25" thickBot="1">
      <c r="B1009" s="30"/>
    </row>
    <row r="1010" spans="2:2" ht="17.25" thickBot="1">
      <c r="B1010" s="30"/>
    </row>
    <row r="1011" spans="2:2" ht="17.25" thickBot="1">
      <c r="B1011" s="30"/>
    </row>
    <row r="1012" spans="2:2" ht="17.25" thickBot="1">
      <c r="B1012" s="30"/>
    </row>
    <row r="1013" spans="2:2" ht="17.25" thickBot="1">
      <c r="B1013" s="30"/>
    </row>
    <row r="1014" spans="2:2" ht="17.25" thickBot="1">
      <c r="B1014" s="30"/>
    </row>
    <row r="1015" spans="2:2" ht="17.25" thickBot="1">
      <c r="B1015" s="30"/>
    </row>
    <row r="1016" spans="2:2" ht="17.25" thickBot="1">
      <c r="B1016" s="30"/>
    </row>
    <row r="1017" spans="2:2" ht="17.25" thickBot="1">
      <c r="B1017" s="30"/>
    </row>
    <row r="1018" spans="2:2" ht="17.25" thickBot="1">
      <c r="B1018" s="30"/>
    </row>
    <row r="1019" spans="2:2" ht="17.25" thickBot="1">
      <c r="B1019" s="30"/>
    </row>
    <row r="1020" spans="2:2" ht="17.25" thickBot="1">
      <c r="B1020" s="30"/>
    </row>
    <row r="1021" spans="2:2" ht="17.25" thickBot="1">
      <c r="B1021" s="30"/>
    </row>
    <row r="1022" spans="2:2" ht="17.25" thickBot="1">
      <c r="B1022" s="30"/>
    </row>
    <row r="1023" spans="2:2" ht="17.25" thickBot="1">
      <c r="B1023" s="30"/>
    </row>
    <row r="1024" spans="2:2" ht="17.25" thickBot="1">
      <c r="B1024" s="30"/>
    </row>
    <row r="1025" spans="2:2" ht="17.25" thickBot="1">
      <c r="B1025" s="30"/>
    </row>
    <row r="1026" spans="2:2" ht="17.25" thickBot="1">
      <c r="B1026" s="30"/>
    </row>
    <row r="1027" spans="2:2" ht="17.25" thickBot="1">
      <c r="B1027" s="30"/>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F122"/>
  <sheetViews>
    <sheetView zoomScaleNormal="100" zoomScaleSheetLayoutView="115" workbookViewId="0">
      <selection activeCell="B3" sqref="B3:C3"/>
    </sheetView>
  </sheetViews>
  <sheetFormatPr baseColWidth="10" defaultColWidth="11" defaultRowHeight="16.5"/>
  <cols>
    <col min="1" max="1" width="46.625" style="174" customWidth="1"/>
    <col min="2" max="2" width="23.375" style="174" customWidth="1"/>
    <col min="3" max="3" width="34.25" style="174" customWidth="1"/>
    <col min="4" max="4" width="41.375" style="174" customWidth="1"/>
    <col min="5" max="6" width="22.125" style="174" customWidth="1"/>
    <col min="7" max="7" width="36.125" style="174" customWidth="1"/>
    <col min="8" max="8" width="36.625" style="174" customWidth="1"/>
    <col min="9" max="16384" width="11" style="174"/>
  </cols>
  <sheetData>
    <row r="1" spans="1:6" ht="54" customHeight="1">
      <c r="A1" s="239" t="s">
        <v>668</v>
      </c>
      <c r="B1" s="240"/>
      <c r="C1" s="241"/>
    </row>
    <row r="2" spans="1:6" ht="40.5" customHeight="1" thickBot="1">
      <c r="A2" s="242" t="s">
        <v>123</v>
      </c>
      <c r="B2" s="243"/>
      <c r="C2" s="244"/>
      <c r="D2" s="245"/>
      <c r="E2" s="245"/>
      <c r="F2" s="245"/>
    </row>
    <row r="3" spans="1:6" ht="39" customHeight="1" thickBot="1">
      <c r="A3" s="246" t="s">
        <v>128</v>
      </c>
      <c r="B3" s="551"/>
      <c r="C3" s="551"/>
    </row>
    <row r="4" spans="1:6" ht="25.5" customHeight="1" thickBot="1">
      <c r="A4" s="247" t="s">
        <v>586</v>
      </c>
      <c r="B4" s="554"/>
      <c r="C4" s="554"/>
    </row>
    <row r="5" spans="1:6" ht="33.75" customHeight="1" thickBot="1">
      <c r="A5" s="247" t="s">
        <v>122</v>
      </c>
      <c r="B5" s="555"/>
      <c r="C5" s="555"/>
    </row>
    <row r="6" spans="1:6" ht="27.75" customHeight="1" thickBot="1">
      <c r="A6" s="248"/>
      <c r="B6" s="246" t="s">
        <v>125</v>
      </c>
      <c r="C6" s="246" t="s">
        <v>126</v>
      </c>
    </row>
    <row r="7" spans="1:6" ht="23.25" customHeight="1" thickBot="1">
      <c r="A7" s="249" t="s">
        <v>124</v>
      </c>
      <c r="B7" s="260"/>
      <c r="C7" s="260"/>
    </row>
    <row r="8" spans="1:6" ht="41.25" customHeight="1" thickBot="1">
      <c r="A8" s="548" t="s">
        <v>602</v>
      </c>
      <c r="B8" s="548"/>
      <c r="C8" s="548"/>
    </row>
    <row r="9" spans="1:6" ht="409.5" customHeight="1">
      <c r="A9" s="550"/>
      <c r="B9" s="550"/>
      <c r="C9" s="550"/>
      <c r="D9" s="165" t="str">
        <f>2000 - LEN(A9) &amp; " verbleibend."</f>
        <v>2000 verbleibend.</v>
      </c>
    </row>
    <row r="10" spans="1:6" ht="17.25" thickBot="1">
      <c r="A10" s="548" t="s">
        <v>683</v>
      </c>
      <c r="B10" s="548"/>
      <c r="C10" s="548"/>
    </row>
    <row r="11" spans="1:6" ht="240" customHeight="1">
      <c r="A11" s="550"/>
      <c r="B11" s="550"/>
      <c r="C11" s="550"/>
      <c r="D11" s="165" t="str">
        <f>1000 - LEN(A11) &amp; " verbleibend."</f>
        <v>1000 verbleibend.</v>
      </c>
    </row>
    <row r="12" spans="1:6" ht="17.25" thickBot="1">
      <c r="A12" s="548" t="s">
        <v>604</v>
      </c>
      <c r="B12" s="548"/>
      <c r="C12" s="548"/>
    </row>
    <row r="13" spans="1:6" ht="290.25" customHeight="1">
      <c r="A13" s="549"/>
      <c r="B13" s="549"/>
      <c r="C13" s="549"/>
      <c r="D13" s="165" t="str">
        <f>1000 - LEN(A13) &amp; " verbleibend."</f>
        <v>1000 verbleibend.</v>
      </c>
    </row>
    <row r="14" spans="1:6" ht="16.5" customHeight="1">
      <c r="A14" s="250"/>
      <c r="B14" s="251"/>
    </row>
    <row r="15" spans="1:6" ht="39" customHeight="1" thickBot="1">
      <c r="A15" s="246" t="s">
        <v>129</v>
      </c>
      <c r="B15" s="551"/>
      <c r="C15" s="551"/>
    </row>
    <row r="16" spans="1:6" ht="25.5" customHeight="1" thickBot="1">
      <c r="A16" s="247" t="s">
        <v>586</v>
      </c>
      <c r="B16" s="554"/>
      <c r="C16" s="554"/>
    </row>
    <row r="17" spans="1:4" ht="29.25" customHeight="1" thickBot="1">
      <c r="A17" s="247" t="s">
        <v>122</v>
      </c>
      <c r="B17" s="555"/>
      <c r="C17" s="555"/>
    </row>
    <row r="18" spans="1:4" ht="27.75" customHeight="1">
      <c r="A18" s="248"/>
      <c r="B18" s="252" t="s">
        <v>125</v>
      </c>
      <c r="C18" s="252" t="s">
        <v>126</v>
      </c>
    </row>
    <row r="19" spans="1:4" ht="17.25" thickBot="1">
      <c r="A19" s="249" t="s">
        <v>124</v>
      </c>
      <c r="B19" s="262"/>
      <c r="C19" s="262"/>
    </row>
    <row r="20" spans="1:4" ht="24" customHeight="1" thickBot="1">
      <c r="A20" s="548" t="s">
        <v>602</v>
      </c>
      <c r="B20" s="548"/>
      <c r="C20" s="548"/>
    </row>
    <row r="21" spans="1:4" ht="300" customHeight="1" thickBot="1">
      <c r="A21" s="549"/>
      <c r="B21" s="549"/>
      <c r="C21" s="549"/>
      <c r="D21" s="165" t="str">
        <f>2000 - LEN(A21) &amp; " verbleibend."</f>
        <v>2000 verbleibend.</v>
      </c>
    </row>
    <row r="22" spans="1:4" ht="22.5" customHeight="1" thickBot="1">
      <c r="A22" s="559" t="s">
        <v>603</v>
      </c>
      <c r="B22" s="559"/>
      <c r="C22" s="559"/>
    </row>
    <row r="23" spans="1:4" ht="200.1" customHeight="1" thickBot="1">
      <c r="A23" s="549"/>
      <c r="B23" s="549"/>
      <c r="C23" s="549"/>
      <c r="D23" s="165" t="str">
        <f>1000 - LEN(A23) &amp; " verbleibend."</f>
        <v>1000 verbleibend.</v>
      </c>
    </row>
    <row r="24" spans="1:4" ht="17.25" thickBot="1">
      <c r="A24" s="559" t="s">
        <v>604</v>
      </c>
      <c r="B24" s="559"/>
      <c r="C24" s="559"/>
    </row>
    <row r="25" spans="1:4" ht="200.1" customHeight="1">
      <c r="A25" s="549"/>
      <c r="B25" s="549"/>
      <c r="C25" s="549"/>
      <c r="D25" s="165" t="str">
        <f>1000 - LEN(A25) &amp; " verbleibend."</f>
        <v>1000 verbleibend.</v>
      </c>
    </row>
    <row r="26" spans="1:4">
      <c r="A26" s="552"/>
      <c r="B26" s="552"/>
      <c r="C26" s="552"/>
    </row>
    <row r="27" spans="1:4" ht="39" customHeight="1" thickBot="1">
      <c r="A27" s="246" t="s">
        <v>130</v>
      </c>
      <c r="B27" s="551"/>
      <c r="C27" s="551"/>
    </row>
    <row r="28" spans="1:4" ht="25.5" customHeight="1" thickBot="1">
      <c r="A28" s="247" t="s">
        <v>586</v>
      </c>
      <c r="B28" s="554"/>
      <c r="C28" s="554"/>
    </row>
    <row r="29" spans="1:4" ht="30.75" customHeight="1" thickBot="1">
      <c r="A29" s="247" t="s">
        <v>122</v>
      </c>
      <c r="B29" s="555"/>
      <c r="C29" s="555"/>
    </row>
    <row r="30" spans="1:4" ht="25.5" customHeight="1" thickBot="1">
      <c r="A30" s="248"/>
      <c r="B30" s="253" t="s">
        <v>125</v>
      </c>
      <c r="C30" s="253" t="s">
        <v>126</v>
      </c>
    </row>
    <row r="31" spans="1:4" ht="23.25" customHeight="1" thickBot="1">
      <c r="A31" s="249" t="s">
        <v>124</v>
      </c>
      <c r="B31" s="263"/>
      <c r="C31" s="264"/>
    </row>
    <row r="32" spans="1:4" ht="41.25" customHeight="1" thickBot="1">
      <c r="A32" s="546" t="s">
        <v>602</v>
      </c>
      <c r="B32" s="548"/>
      <c r="C32" s="548"/>
    </row>
    <row r="33" spans="1:4" ht="399.95" customHeight="1">
      <c r="A33" s="560"/>
      <c r="B33" s="560"/>
      <c r="C33" s="560"/>
      <c r="D33" s="165" t="str">
        <f>2000 - LEN(A33) &amp; " verbleibend."</f>
        <v>2000 verbleibend.</v>
      </c>
    </row>
    <row r="34" spans="1:4" ht="17.25" thickBot="1">
      <c r="A34" s="546" t="s">
        <v>603</v>
      </c>
      <c r="B34" s="546"/>
      <c r="C34" s="546"/>
    </row>
    <row r="35" spans="1:4" ht="240" customHeight="1">
      <c r="A35" s="550"/>
      <c r="B35" s="550"/>
      <c r="C35" s="550"/>
      <c r="D35" s="165" t="str">
        <f>1000 - LEN(A35) &amp; " verbleibend."</f>
        <v>1000 verbleibend.</v>
      </c>
    </row>
    <row r="36" spans="1:4" ht="17.25" thickBot="1">
      <c r="A36" s="548" t="s">
        <v>604</v>
      </c>
      <c r="B36" s="548"/>
      <c r="C36" s="548"/>
    </row>
    <row r="37" spans="1:4" ht="240" customHeight="1">
      <c r="A37" s="549"/>
      <c r="B37" s="549"/>
      <c r="C37" s="549"/>
      <c r="D37" s="165" t="str">
        <f>1000 - LEN(A37) &amp; " verbleibend."</f>
        <v>1000 verbleibend.</v>
      </c>
    </row>
    <row r="38" spans="1:4">
      <c r="A38" s="557"/>
      <c r="B38" s="557"/>
      <c r="C38" s="557"/>
    </row>
    <row r="39" spans="1:4" ht="39" customHeight="1" thickBot="1">
      <c r="A39" s="246" t="s">
        <v>131</v>
      </c>
      <c r="B39" s="551"/>
      <c r="C39" s="551"/>
    </row>
    <row r="40" spans="1:4" ht="25.5" customHeight="1" thickBot="1">
      <c r="A40" s="247" t="s">
        <v>586</v>
      </c>
      <c r="B40" s="554"/>
      <c r="C40" s="554"/>
    </row>
    <row r="41" spans="1:4" ht="22.5" customHeight="1" thickBot="1">
      <c r="A41" s="247" t="s">
        <v>122</v>
      </c>
      <c r="B41" s="555"/>
      <c r="C41" s="555"/>
    </row>
    <row r="42" spans="1:4" ht="30" customHeight="1" thickBot="1">
      <c r="A42" s="255"/>
      <c r="B42" s="249" t="s">
        <v>125</v>
      </c>
      <c r="C42" s="249" t="s">
        <v>126</v>
      </c>
    </row>
    <row r="43" spans="1:4" ht="17.25" thickBot="1">
      <c r="A43" s="249" t="s">
        <v>124</v>
      </c>
      <c r="B43" s="265"/>
      <c r="C43" s="265"/>
    </row>
    <row r="44" spans="1:4" ht="41.25" customHeight="1" thickBot="1">
      <c r="A44" s="548" t="s">
        <v>127</v>
      </c>
      <c r="B44" s="548"/>
      <c r="C44" s="548"/>
    </row>
    <row r="45" spans="1:4" ht="399.95" customHeight="1">
      <c r="A45" s="561"/>
      <c r="B45" s="561"/>
      <c r="C45" s="561"/>
      <c r="D45" s="165" t="str">
        <f>2000 - LEN(A45) &amp; " verbleibend."</f>
        <v>2000 verbleibend.</v>
      </c>
    </row>
    <row r="46" spans="1:4" ht="17.25" thickBot="1">
      <c r="A46" s="548" t="s">
        <v>603</v>
      </c>
      <c r="B46" s="548"/>
      <c r="C46" s="548"/>
    </row>
    <row r="47" spans="1:4" ht="240" customHeight="1">
      <c r="A47" s="556"/>
      <c r="B47" s="556"/>
      <c r="C47" s="556"/>
      <c r="D47" s="165" t="str">
        <f>1000 - LEN(A47) &amp; " verbleibend."</f>
        <v>1000 verbleibend.</v>
      </c>
    </row>
    <row r="48" spans="1:4" ht="17.25" thickBot="1">
      <c r="A48" s="546" t="s">
        <v>604</v>
      </c>
      <c r="B48" s="546"/>
      <c r="C48" s="546"/>
    </row>
    <row r="49" spans="1:4" ht="240" customHeight="1">
      <c r="A49" s="549"/>
      <c r="B49" s="549"/>
      <c r="C49" s="549"/>
      <c r="D49" s="165" t="str">
        <f>1000 - LEN(A49) &amp; " verbleibend."</f>
        <v>1000 verbleibend.</v>
      </c>
    </row>
    <row r="50" spans="1:4">
      <c r="A50" s="552"/>
      <c r="B50" s="552"/>
      <c r="C50" s="552"/>
    </row>
    <row r="51" spans="1:4" ht="39" customHeight="1" thickBot="1">
      <c r="A51" s="246" t="s">
        <v>132</v>
      </c>
      <c r="B51" s="551"/>
      <c r="C51" s="551"/>
    </row>
    <row r="52" spans="1:4" ht="42.75" customHeight="1" thickBot="1">
      <c r="A52" s="247" t="s">
        <v>586</v>
      </c>
      <c r="B52" s="553"/>
      <c r="C52" s="553"/>
    </row>
    <row r="53" spans="1:4" ht="39" customHeight="1" thickBot="1">
      <c r="A53" s="247" t="s">
        <v>122</v>
      </c>
      <c r="B53" s="555"/>
      <c r="C53" s="555"/>
    </row>
    <row r="54" spans="1:4" ht="32.25" customHeight="1" thickBot="1">
      <c r="A54" s="248"/>
      <c r="B54" s="249" t="s">
        <v>125</v>
      </c>
      <c r="C54" s="249" t="s">
        <v>126</v>
      </c>
    </row>
    <row r="55" spans="1:4">
      <c r="A55" s="257" t="s">
        <v>124</v>
      </c>
      <c r="B55" s="256"/>
      <c r="C55" s="254"/>
    </row>
    <row r="56" spans="1:4" ht="41.25" customHeight="1" thickBot="1">
      <c r="A56" s="548" t="s">
        <v>602</v>
      </c>
      <c r="B56" s="548"/>
      <c r="C56" s="548"/>
    </row>
    <row r="57" spans="1:4" ht="409.5" customHeight="1">
      <c r="A57" s="550"/>
      <c r="B57" s="550"/>
      <c r="C57" s="550"/>
      <c r="D57" s="165" t="str">
        <f>2000 - LEN(A57) &amp; " verbleibend."</f>
        <v>2000 verbleibend.</v>
      </c>
    </row>
    <row r="58" spans="1:4" ht="17.25" thickBot="1">
      <c r="A58" s="548" t="s">
        <v>603</v>
      </c>
      <c r="B58" s="548"/>
      <c r="C58" s="548"/>
    </row>
    <row r="59" spans="1:4" ht="339.75" customHeight="1">
      <c r="A59" s="547"/>
      <c r="B59" s="547"/>
      <c r="C59" s="547"/>
      <c r="D59" s="165" t="str">
        <f>1000 - LEN(A59) &amp; " verbleibend."</f>
        <v>1000 verbleibend.</v>
      </c>
    </row>
    <row r="60" spans="1:4" ht="17.25" thickBot="1">
      <c r="A60" s="546" t="s">
        <v>604</v>
      </c>
      <c r="B60" s="546"/>
      <c r="C60" s="546"/>
    </row>
    <row r="61" spans="1:4" ht="319.5" customHeight="1">
      <c r="A61" s="547"/>
      <c r="B61" s="547"/>
      <c r="C61" s="547"/>
      <c r="D61" s="165" t="str">
        <f>1000 - LEN(A61) &amp; " verbleibend."</f>
        <v>1000 verbleibend.</v>
      </c>
    </row>
    <row r="62" spans="1:4" ht="68.25" customHeight="1">
      <c r="A62" s="562"/>
      <c r="B62" s="562"/>
      <c r="C62" s="562"/>
    </row>
    <row r="63" spans="1:4" ht="130.5" customHeight="1"/>
    <row r="65" spans="4:6" ht="102.75" customHeight="1"/>
    <row r="66" spans="4:6" ht="23.25" customHeight="1"/>
    <row r="67" spans="4:6" ht="18.75" customHeight="1"/>
    <row r="69" spans="4:6" ht="321.75" customHeight="1"/>
    <row r="71" spans="4:6" ht="18.75">
      <c r="D71" s="258"/>
      <c r="E71" s="258"/>
      <c r="F71" s="258"/>
    </row>
    <row r="93" spans="4:6" ht="18.75">
      <c r="D93" s="258"/>
      <c r="E93" s="258"/>
      <c r="F93" s="258"/>
    </row>
    <row r="96" spans="4:6" ht="53.25" customHeight="1"/>
    <row r="100" ht="93" customHeight="1"/>
    <row r="107" ht="89.25" customHeight="1"/>
    <row r="114" spans="4:6" ht="97.5" customHeight="1"/>
    <row r="115" spans="4:6">
      <c r="D115" s="259"/>
      <c r="E115" s="558"/>
      <c r="F115" s="558"/>
    </row>
    <row r="122" spans="4:6" ht="75.75" customHeight="1"/>
  </sheetData>
  <sheetProtection selectLockedCells="1"/>
  <dataConsolidate/>
  <mergeCells count="50">
    <mergeCell ref="E115:F115"/>
    <mergeCell ref="A21:C21"/>
    <mergeCell ref="A22:C22"/>
    <mergeCell ref="A24:C24"/>
    <mergeCell ref="A25:C25"/>
    <mergeCell ref="A33:C33"/>
    <mergeCell ref="A34:C34"/>
    <mergeCell ref="A35:C35"/>
    <mergeCell ref="A36:C36"/>
    <mergeCell ref="A37:C37"/>
    <mergeCell ref="A45:C45"/>
    <mergeCell ref="A46:C46"/>
    <mergeCell ref="B53:C53"/>
    <mergeCell ref="A62:C62"/>
    <mergeCell ref="B29:C29"/>
    <mergeCell ref="B27:C27"/>
    <mergeCell ref="A47:C47"/>
    <mergeCell ref="A11:C11"/>
    <mergeCell ref="A13:C13"/>
    <mergeCell ref="A10:C10"/>
    <mergeCell ref="A12:C12"/>
    <mergeCell ref="A23:C23"/>
    <mergeCell ref="A26:C26"/>
    <mergeCell ref="B17:C17"/>
    <mergeCell ref="B39:C39"/>
    <mergeCell ref="A38:C38"/>
    <mergeCell ref="A32:C32"/>
    <mergeCell ref="B41:C41"/>
    <mergeCell ref="B28:C28"/>
    <mergeCell ref="B40:C40"/>
    <mergeCell ref="A44:C44"/>
    <mergeCell ref="B3:C3"/>
    <mergeCell ref="B15:C15"/>
    <mergeCell ref="A8:C8"/>
    <mergeCell ref="A20:C20"/>
    <mergeCell ref="A9:C9"/>
    <mergeCell ref="B4:C4"/>
    <mergeCell ref="B5:C5"/>
    <mergeCell ref="B16:C16"/>
    <mergeCell ref="A60:C60"/>
    <mergeCell ref="A61:C61"/>
    <mergeCell ref="A58:C58"/>
    <mergeCell ref="A59:C59"/>
    <mergeCell ref="A48:C48"/>
    <mergeCell ref="A49:C49"/>
    <mergeCell ref="A57:C57"/>
    <mergeCell ref="B51:C51"/>
    <mergeCell ref="A56:C56"/>
    <mergeCell ref="A50:C50"/>
    <mergeCell ref="B52:C52"/>
  </mergeCells>
  <dataValidations count="1">
    <dataValidation type="textLength" errorStyle="warning" operator="lessThanOrEqual" allowBlank="1" showInputMessage="1" showErrorMessage="1" error="max. 3000 Zeichen" sqref="D9 D21 D33 D35 D45 D13 D11 D23 D37 D47 D49 D59 D61 D57 D25">
      <formula1>3000</formula1>
    </dataValidation>
  </dataValidations>
  <pageMargins left="0.70866141732283472" right="0.70866141732283472" top="0.78740157480314965" bottom="0.78740157480314965" header="0.31496062992125984" footer="0.31496062992125984"/>
  <pageSetup paperSize="9" scale="66" fitToHeight="0" orientation="portrait" r:id="rId1"/>
  <headerFooter>
    <oddFooter>&amp;L&amp;D&amp;C&amp;P&amp;R&amp;A</oddFooter>
  </headerFooter>
  <rowBreaks count="5" manualBreakCount="5">
    <brk id="14" max="16383" man="1"/>
    <brk id="26" max="2" man="1"/>
    <brk id="38" max="2" man="1"/>
    <brk id="50" max="2" man="1"/>
    <brk id="61"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1"/>
  <dimension ref="A1:F122"/>
  <sheetViews>
    <sheetView zoomScaleNormal="100" zoomScaleSheetLayoutView="115" workbookViewId="0">
      <selection activeCell="B3" sqref="B3:C3"/>
    </sheetView>
  </sheetViews>
  <sheetFormatPr baseColWidth="10" defaultColWidth="11" defaultRowHeight="16.5"/>
  <cols>
    <col min="1" max="1" width="46.625" style="174" customWidth="1"/>
    <col min="2" max="2" width="23.375" style="174" customWidth="1"/>
    <col min="3" max="3" width="30.75" style="174" customWidth="1"/>
    <col min="4" max="4" width="41.375" style="174" customWidth="1"/>
    <col min="5" max="6" width="22.125" style="174" customWidth="1"/>
    <col min="7" max="7" width="36.125" style="174" customWidth="1"/>
    <col min="8" max="8" width="36.625" style="174" customWidth="1"/>
    <col min="9" max="16384" width="11" style="174"/>
  </cols>
  <sheetData>
    <row r="1" spans="1:6" ht="54" customHeight="1">
      <c r="A1" s="239" t="s">
        <v>619</v>
      </c>
      <c r="B1" s="240"/>
      <c r="C1" s="241"/>
    </row>
    <row r="2" spans="1:6" ht="40.5" customHeight="1" thickBot="1">
      <c r="A2" s="242" t="s">
        <v>123</v>
      </c>
      <c r="B2" s="243"/>
      <c r="C2" s="244"/>
      <c r="D2" s="245"/>
      <c r="E2" s="245"/>
      <c r="F2" s="245"/>
    </row>
    <row r="3" spans="1:6" ht="39" customHeight="1" thickBot="1">
      <c r="A3" s="246" t="s">
        <v>537</v>
      </c>
      <c r="B3" s="551"/>
      <c r="C3" s="551"/>
    </row>
    <row r="4" spans="1:6" ht="25.5" customHeight="1" thickBot="1">
      <c r="A4" s="247" t="s">
        <v>586</v>
      </c>
      <c r="B4" s="554"/>
      <c r="C4" s="554"/>
    </row>
    <row r="5" spans="1:6" ht="33.75" customHeight="1" thickBot="1">
      <c r="A5" s="247" t="s">
        <v>122</v>
      </c>
      <c r="B5" s="555"/>
      <c r="C5" s="555"/>
    </row>
    <row r="6" spans="1:6" ht="27.75" customHeight="1" thickBot="1">
      <c r="A6" s="248"/>
      <c r="B6" s="246" t="s">
        <v>125</v>
      </c>
      <c r="C6" s="246" t="s">
        <v>126</v>
      </c>
    </row>
    <row r="7" spans="1:6" ht="23.25" customHeight="1" thickBot="1">
      <c r="A7" s="249" t="s">
        <v>124</v>
      </c>
      <c r="B7" s="260"/>
      <c r="C7" s="260"/>
    </row>
    <row r="8" spans="1:6" ht="41.25" customHeight="1" thickBot="1">
      <c r="A8" s="548" t="s">
        <v>602</v>
      </c>
      <c r="B8" s="548"/>
      <c r="C8" s="548"/>
    </row>
    <row r="9" spans="1:6" ht="409.5" customHeight="1">
      <c r="A9" s="550"/>
      <c r="B9" s="550"/>
      <c r="C9" s="550"/>
      <c r="D9" s="165" t="str">
        <f>2000 - LEN(A9) &amp; " verbleibend."</f>
        <v>2000 verbleibend.</v>
      </c>
    </row>
    <row r="10" spans="1:6" ht="17.25" thickBot="1">
      <c r="A10" s="548" t="s">
        <v>603</v>
      </c>
      <c r="B10" s="548"/>
      <c r="C10" s="548"/>
    </row>
    <row r="11" spans="1:6" ht="357" customHeight="1">
      <c r="A11" s="550"/>
      <c r="B11" s="550"/>
      <c r="C11" s="550"/>
      <c r="D11" s="165" t="str">
        <f>1000 - LEN(A11) &amp; " verbleibend."</f>
        <v>1000 verbleibend.</v>
      </c>
    </row>
    <row r="12" spans="1:6" ht="17.25" thickBot="1">
      <c r="A12" s="548" t="s">
        <v>604</v>
      </c>
      <c r="B12" s="548"/>
      <c r="C12" s="548"/>
    </row>
    <row r="13" spans="1:6" ht="348" customHeight="1">
      <c r="A13" s="549"/>
      <c r="B13" s="549"/>
      <c r="C13" s="549"/>
      <c r="D13" s="165" t="str">
        <f>1000 - LEN(A13) &amp; " verbleibend."</f>
        <v>1000 verbleibend.</v>
      </c>
    </row>
    <row r="14" spans="1:6">
      <c r="A14" s="250"/>
      <c r="B14" s="251"/>
    </row>
    <row r="15" spans="1:6" ht="39" customHeight="1" thickBot="1">
      <c r="A15" s="246" t="s">
        <v>538</v>
      </c>
      <c r="B15" s="551"/>
      <c r="C15" s="551"/>
    </row>
    <row r="16" spans="1:6" ht="25.5" customHeight="1" thickBot="1">
      <c r="A16" s="247" t="s">
        <v>586</v>
      </c>
      <c r="B16" s="554"/>
      <c r="C16" s="554"/>
    </row>
    <row r="17" spans="1:4" ht="29.25" customHeight="1" thickBot="1">
      <c r="A17" s="247" t="s">
        <v>122</v>
      </c>
      <c r="B17" s="555"/>
      <c r="C17" s="555"/>
    </row>
    <row r="18" spans="1:4" ht="27.75" customHeight="1">
      <c r="A18" s="248"/>
      <c r="B18" s="252" t="s">
        <v>125</v>
      </c>
      <c r="C18" s="252" t="s">
        <v>126</v>
      </c>
    </row>
    <row r="19" spans="1:4" ht="17.25" thickBot="1">
      <c r="A19" s="249" t="s">
        <v>124</v>
      </c>
      <c r="B19" s="262"/>
      <c r="C19" s="262"/>
    </row>
    <row r="20" spans="1:4" ht="24" customHeight="1" thickBot="1">
      <c r="A20" s="548" t="s">
        <v>602</v>
      </c>
      <c r="B20" s="548"/>
      <c r="C20" s="548"/>
    </row>
    <row r="21" spans="1:4" ht="409.5" customHeight="1" thickBot="1">
      <c r="A21" s="549"/>
      <c r="B21" s="549"/>
      <c r="C21" s="549"/>
      <c r="D21" s="165" t="str">
        <f>2000 - LEN(A21) &amp; " verbleibend."</f>
        <v>2000 verbleibend.</v>
      </c>
    </row>
    <row r="22" spans="1:4" ht="17.25" thickBot="1">
      <c r="A22" s="559" t="s">
        <v>603</v>
      </c>
      <c r="B22" s="559"/>
      <c r="C22" s="559"/>
    </row>
    <row r="23" spans="1:4" ht="330.75" customHeight="1" thickBot="1">
      <c r="A23" s="549"/>
      <c r="B23" s="549"/>
      <c r="C23" s="549"/>
      <c r="D23" s="165" t="str">
        <f>1000 - LEN(A23) &amp; " verbleibend."</f>
        <v>1000 verbleibend.</v>
      </c>
    </row>
    <row r="24" spans="1:4" ht="17.25" thickBot="1">
      <c r="A24" s="559" t="s">
        <v>604</v>
      </c>
      <c r="B24" s="559"/>
      <c r="C24" s="559"/>
    </row>
    <row r="25" spans="1:4" ht="339.75" customHeight="1">
      <c r="A25" s="549"/>
      <c r="B25" s="549"/>
      <c r="C25" s="549"/>
      <c r="D25" s="165" t="str">
        <f>1000 - LEN(A25) &amp; " verbleibend."</f>
        <v>1000 verbleibend.</v>
      </c>
    </row>
    <row r="26" spans="1:4">
      <c r="A26" s="552"/>
      <c r="B26" s="552"/>
      <c r="C26" s="552"/>
    </row>
    <row r="27" spans="1:4" ht="39" customHeight="1" thickBot="1">
      <c r="A27" s="246" t="s">
        <v>539</v>
      </c>
      <c r="B27" s="551"/>
      <c r="C27" s="551"/>
    </row>
    <row r="28" spans="1:4" ht="25.5" customHeight="1" thickBot="1">
      <c r="A28" s="247" t="s">
        <v>586</v>
      </c>
      <c r="B28" s="261"/>
      <c r="C28" s="261"/>
    </row>
    <row r="29" spans="1:4" ht="30.75" customHeight="1" thickBot="1">
      <c r="A29" s="247" t="s">
        <v>122</v>
      </c>
      <c r="B29" s="555"/>
      <c r="C29" s="555"/>
    </row>
    <row r="30" spans="1:4" ht="25.5" customHeight="1" thickBot="1">
      <c r="A30" s="248"/>
      <c r="B30" s="253" t="s">
        <v>125</v>
      </c>
      <c r="C30" s="253" t="s">
        <v>126</v>
      </c>
    </row>
    <row r="31" spans="1:4" ht="23.25" customHeight="1" thickBot="1">
      <c r="A31" s="249" t="s">
        <v>124</v>
      </c>
      <c r="B31" s="263"/>
      <c r="C31" s="264"/>
    </row>
    <row r="32" spans="1:4" ht="41.25" customHeight="1" thickBot="1">
      <c r="A32" s="546" t="s">
        <v>602</v>
      </c>
      <c r="B32" s="548"/>
      <c r="C32" s="548"/>
    </row>
    <row r="33" spans="1:4" ht="399.95" customHeight="1">
      <c r="A33" s="556"/>
      <c r="B33" s="556"/>
      <c r="C33" s="556"/>
      <c r="D33" s="165" t="str">
        <f>2000 - LEN(A33) &amp; " verbleibend."</f>
        <v>2000 verbleibend.</v>
      </c>
    </row>
    <row r="34" spans="1:4" ht="17.25" thickBot="1">
      <c r="A34" s="546" t="s">
        <v>603</v>
      </c>
      <c r="B34" s="546"/>
      <c r="C34" s="546"/>
    </row>
    <row r="35" spans="1:4" ht="240" customHeight="1">
      <c r="A35" s="550"/>
      <c r="B35" s="550"/>
      <c r="C35" s="550"/>
      <c r="D35" s="165" t="str">
        <f>1000 - LEN(A35) &amp; " verbleibend."</f>
        <v>1000 verbleibend.</v>
      </c>
    </row>
    <row r="36" spans="1:4" ht="17.25" thickBot="1">
      <c r="A36" s="548" t="s">
        <v>604</v>
      </c>
      <c r="B36" s="548"/>
      <c r="C36" s="548"/>
    </row>
    <row r="37" spans="1:4" ht="306" customHeight="1">
      <c r="A37" s="549"/>
      <c r="B37" s="549"/>
      <c r="C37" s="549"/>
      <c r="D37" s="165" t="str">
        <f>1000 - LEN(A37) &amp; " verbleibend."</f>
        <v>1000 verbleibend.</v>
      </c>
    </row>
    <row r="38" spans="1:4">
      <c r="A38" s="557"/>
      <c r="B38" s="557"/>
      <c r="C38" s="557"/>
    </row>
    <row r="39" spans="1:4" ht="39" customHeight="1" thickBot="1">
      <c r="A39" s="246" t="s">
        <v>540</v>
      </c>
      <c r="B39" s="551"/>
      <c r="C39" s="551"/>
    </row>
    <row r="40" spans="1:4" ht="25.5" customHeight="1" thickBot="1">
      <c r="A40" s="247" t="s">
        <v>586</v>
      </c>
      <c r="B40" s="554"/>
      <c r="C40" s="554"/>
    </row>
    <row r="41" spans="1:4" ht="22.5" customHeight="1" thickBot="1">
      <c r="A41" s="247" t="s">
        <v>122</v>
      </c>
      <c r="B41" s="555"/>
      <c r="C41" s="555"/>
    </row>
    <row r="42" spans="1:4" ht="30" customHeight="1" thickBot="1">
      <c r="A42" s="255"/>
      <c r="B42" s="249" t="s">
        <v>125</v>
      </c>
      <c r="C42" s="249" t="s">
        <v>126</v>
      </c>
    </row>
    <row r="43" spans="1:4" ht="17.25" thickBot="1">
      <c r="A43" s="249" t="s">
        <v>124</v>
      </c>
      <c r="B43" s="265"/>
      <c r="C43" s="265"/>
    </row>
    <row r="44" spans="1:4" ht="41.25" customHeight="1" thickBot="1">
      <c r="A44" s="548" t="s">
        <v>127</v>
      </c>
      <c r="B44" s="548"/>
      <c r="C44" s="548"/>
    </row>
    <row r="45" spans="1:4" ht="409.5" customHeight="1">
      <c r="A45" s="561"/>
      <c r="B45" s="561"/>
      <c r="C45" s="561"/>
      <c r="D45" s="165" t="str">
        <f>2000 - LEN(A45) &amp; " verbleibend."</f>
        <v>2000 verbleibend.</v>
      </c>
    </row>
    <row r="46" spans="1:4" ht="17.25" thickBot="1">
      <c r="A46" s="548" t="s">
        <v>603</v>
      </c>
      <c r="B46" s="548"/>
      <c r="C46" s="548"/>
    </row>
    <row r="47" spans="1:4" ht="288" customHeight="1">
      <c r="A47" s="556"/>
      <c r="B47" s="556"/>
      <c r="C47" s="556"/>
      <c r="D47" s="165" t="str">
        <f>1000 - LEN(A47) &amp; " verbleibend."</f>
        <v>1000 verbleibend.</v>
      </c>
    </row>
    <row r="48" spans="1:4" ht="17.25" thickBot="1">
      <c r="A48" s="546" t="s">
        <v>604</v>
      </c>
      <c r="B48" s="546"/>
      <c r="C48" s="546"/>
    </row>
    <row r="49" spans="1:4" ht="262.5" customHeight="1">
      <c r="A49" s="549"/>
      <c r="B49" s="549"/>
      <c r="C49" s="549"/>
      <c r="D49" s="165" t="str">
        <f>1000 - LEN(A49) &amp; " verbleibend."</f>
        <v>1000 verbleibend.</v>
      </c>
    </row>
    <row r="50" spans="1:4">
      <c r="A50" s="552"/>
      <c r="B50" s="552"/>
      <c r="C50" s="552"/>
    </row>
    <row r="51" spans="1:4" ht="39" customHeight="1" thickBot="1">
      <c r="A51" s="246" t="s">
        <v>541</v>
      </c>
      <c r="B51" s="551"/>
      <c r="C51" s="551"/>
    </row>
    <row r="52" spans="1:4" ht="25.5" customHeight="1" thickBot="1">
      <c r="A52" s="247" t="s">
        <v>586</v>
      </c>
      <c r="B52" s="261"/>
      <c r="C52" s="261"/>
    </row>
    <row r="53" spans="1:4" ht="17.25" thickBot="1">
      <c r="A53" s="247" t="s">
        <v>122</v>
      </c>
      <c r="B53" s="555"/>
      <c r="C53" s="555"/>
    </row>
    <row r="54" spans="1:4" ht="32.25" customHeight="1" thickBot="1">
      <c r="A54" s="248"/>
      <c r="B54" s="249" t="s">
        <v>125</v>
      </c>
      <c r="C54" s="249" t="s">
        <v>126</v>
      </c>
    </row>
    <row r="55" spans="1:4">
      <c r="A55" s="257" t="s">
        <v>124</v>
      </c>
      <c r="B55" s="256"/>
      <c r="C55" s="254"/>
    </row>
    <row r="56" spans="1:4" ht="41.25" customHeight="1" thickBot="1">
      <c r="A56" s="548" t="s">
        <v>602</v>
      </c>
      <c r="B56" s="548"/>
      <c r="C56" s="548"/>
    </row>
    <row r="57" spans="1:4" ht="399.95" customHeight="1">
      <c r="A57" s="550"/>
      <c r="B57" s="550"/>
      <c r="C57" s="550"/>
      <c r="D57" s="165" t="str">
        <f>2000 - LEN(A57) &amp; " verbleibend."</f>
        <v>2000 verbleibend.</v>
      </c>
    </row>
    <row r="58" spans="1:4" ht="17.25" thickBot="1">
      <c r="A58" s="548" t="s">
        <v>603</v>
      </c>
      <c r="B58" s="548"/>
      <c r="C58" s="548"/>
    </row>
    <row r="59" spans="1:4" ht="312.75" customHeight="1">
      <c r="A59" s="563"/>
      <c r="B59" s="563"/>
      <c r="C59" s="563"/>
      <c r="D59" s="165" t="str">
        <f>1000 - LEN(A59) &amp; " verbleibend."</f>
        <v>1000 verbleibend.</v>
      </c>
    </row>
    <row r="60" spans="1:4" ht="17.25" thickBot="1">
      <c r="A60" s="546" t="s">
        <v>604</v>
      </c>
      <c r="B60" s="546"/>
      <c r="C60" s="546"/>
    </row>
    <row r="61" spans="1:4" ht="292.5" customHeight="1">
      <c r="A61" s="563"/>
      <c r="B61" s="563"/>
      <c r="C61" s="563"/>
      <c r="D61" s="165" t="str">
        <f>1000 - LEN(A61) &amp; " verbleibend."</f>
        <v>1000 verbleibend.</v>
      </c>
    </row>
    <row r="62" spans="1:4" ht="54.75" customHeight="1">
      <c r="A62" s="562"/>
      <c r="B62" s="562"/>
      <c r="C62" s="562"/>
    </row>
    <row r="63" spans="1:4" ht="130.5" customHeight="1"/>
    <row r="65" spans="4:6" ht="102.75" customHeight="1"/>
    <row r="66" spans="4:6" ht="23.25" customHeight="1"/>
    <row r="67" spans="4:6" ht="18.75" customHeight="1"/>
    <row r="69" spans="4:6" ht="321.75" customHeight="1"/>
    <row r="71" spans="4:6" ht="18.75">
      <c r="D71" s="258"/>
      <c r="E71" s="258"/>
      <c r="F71" s="258"/>
    </row>
    <row r="93" spans="4:6" ht="18.75">
      <c r="D93" s="258"/>
      <c r="E93" s="258"/>
      <c r="F93" s="258"/>
    </row>
    <row r="96" spans="4:6" ht="53.25" customHeight="1"/>
    <row r="100" ht="93" customHeight="1"/>
    <row r="107" ht="89.25" customHeight="1"/>
    <row r="114" spans="4:6" ht="97.5" customHeight="1"/>
    <row r="115" spans="4:6">
      <c r="D115" s="259"/>
      <c r="E115" s="558"/>
      <c r="F115" s="558"/>
    </row>
    <row r="122" spans="4:6" ht="75.75" customHeight="1"/>
  </sheetData>
  <sheetProtection selectLockedCells="1"/>
  <dataConsolidate/>
  <mergeCells count="48">
    <mergeCell ref="A61:C61"/>
    <mergeCell ref="A62:C62"/>
    <mergeCell ref="E115:F115"/>
    <mergeCell ref="B53:C53"/>
    <mergeCell ref="A56:C56"/>
    <mergeCell ref="A57:C57"/>
    <mergeCell ref="A58:C58"/>
    <mergeCell ref="A59:C59"/>
    <mergeCell ref="A60:C60"/>
    <mergeCell ref="B51:C51"/>
    <mergeCell ref="A37:C37"/>
    <mergeCell ref="A38:C38"/>
    <mergeCell ref="B39:C39"/>
    <mergeCell ref="B41:C41"/>
    <mergeCell ref="A44:C44"/>
    <mergeCell ref="A45:C45"/>
    <mergeCell ref="A46:C46"/>
    <mergeCell ref="A47:C47"/>
    <mergeCell ref="A48:C48"/>
    <mergeCell ref="A49:C49"/>
    <mergeCell ref="A50:C50"/>
    <mergeCell ref="B40:C40"/>
    <mergeCell ref="A36:C36"/>
    <mergeCell ref="A22:C22"/>
    <mergeCell ref="A23:C23"/>
    <mergeCell ref="A24:C24"/>
    <mergeCell ref="A25:C25"/>
    <mergeCell ref="A26:C26"/>
    <mergeCell ref="B27:C27"/>
    <mergeCell ref="B29:C29"/>
    <mergeCell ref="A32:C32"/>
    <mergeCell ref="A33:C33"/>
    <mergeCell ref="A34:C34"/>
    <mergeCell ref="A35:C35"/>
    <mergeCell ref="A21:C21"/>
    <mergeCell ref="B3:C3"/>
    <mergeCell ref="B5:C5"/>
    <mergeCell ref="A8:C8"/>
    <mergeCell ref="A9:C9"/>
    <mergeCell ref="A10:C10"/>
    <mergeCell ref="A11:C11"/>
    <mergeCell ref="A12:C12"/>
    <mergeCell ref="A13:C13"/>
    <mergeCell ref="B15:C15"/>
    <mergeCell ref="B17:C17"/>
    <mergeCell ref="A20:C20"/>
    <mergeCell ref="B4:C4"/>
    <mergeCell ref="B16:C16"/>
  </mergeCells>
  <dataValidations count="3">
    <dataValidation type="textLength" allowBlank="1" showInputMessage="1" showErrorMessage="1" errorTitle="Maximal 1000 Zeichen!" error="Bitte nicht mehr als 1000 Zeichen eingeben!" sqref="A61:C61 A59:C59">
      <formula1>0</formula1>
      <formula2>1050</formula2>
    </dataValidation>
    <dataValidation type="textLength" allowBlank="1" showInputMessage="1" showErrorMessage="1" errorTitle="Maximal 2000 Zeichen!" error="Bitte nicht mehr als 2000 Zeichen eingeben!" sqref="A57:C57">
      <formula1>0</formula1>
      <formula2>2100</formula2>
    </dataValidation>
    <dataValidation type="textLength" errorStyle="warning" operator="lessThanOrEqual" allowBlank="1" showInputMessage="1" showErrorMessage="1" error="max. 3000 Zeichen" sqref="D9 D21 D33 D35 D45 D13 D11 D23 D37 D47 D49 D59 D61 D57 D25">
      <formula1>3000</formula1>
    </dataValidation>
  </dataValidations>
  <pageMargins left="0.70866141732283472" right="0.70866141732283472" top="0.78740157480314965" bottom="0.78740157480314965" header="0.31496062992125984" footer="0.31496062992125984"/>
  <pageSetup paperSize="9" scale="75" fitToHeight="0" orientation="portrait" r:id="rId1"/>
  <headerFooter>
    <oddFooter>&amp;L&amp;D&amp;C&amp;P&amp;R&amp;A</oddFooter>
  </headerFooter>
  <rowBreaks count="4" manualBreakCount="4">
    <brk id="14" max="2" man="1"/>
    <brk id="25" max="2" man="1"/>
    <brk id="37" max="2" man="1"/>
    <brk id="50" max="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pageSetUpPr fitToPage="1"/>
  </sheetPr>
  <dimension ref="A1:O105"/>
  <sheetViews>
    <sheetView zoomScaleNormal="100" workbookViewId="0">
      <selection activeCell="B2" sqref="B2:C2"/>
    </sheetView>
  </sheetViews>
  <sheetFormatPr baseColWidth="10" defaultColWidth="11" defaultRowHeight="16.5"/>
  <cols>
    <col min="1" max="1" width="41" style="414" customWidth="1"/>
    <col min="2" max="2" width="32.375" style="414" customWidth="1"/>
    <col min="3" max="3" width="37" style="414" customWidth="1"/>
    <col min="4" max="4" width="13.5" style="458" customWidth="1"/>
    <col min="5" max="12" width="11" style="458"/>
    <col min="13" max="16384" width="11" style="414"/>
  </cols>
  <sheetData>
    <row r="1" spans="1:14" ht="90" customHeight="1" thickBot="1">
      <c r="A1" s="407" t="s">
        <v>534</v>
      </c>
      <c r="B1" s="564"/>
      <c r="C1" s="565"/>
      <c r="D1" s="408"/>
      <c r="E1" s="409"/>
      <c r="F1" s="410"/>
      <c r="G1" s="409"/>
      <c r="H1" s="409"/>
      <c r="I1" s="411"/>
      <c r="J1" s="412"/>
      <c r="K1" s="412"/>
      <c r="L1" s="412"/>
      <c r="M1" s="413"/>
      <c r="N1" s="413"/>
    </row>
    <row r="2" spans="1:14" ht="34.5" customHeight="1" thickBot="1">
      <c r="A2" s="415" t="s">
        <v>547</v>
      </c>
      <c r="B2" s="572"/>
      <c r="C2" s="570"/>
      <c r="D2" s="416"/>
      <c r="E2" s="417"/>
      <c r="F2" s="412"/>
      <c r="G2" s="412"/>
      <c r="H2" s="412"/>
      <c r="I2" s="412"/>
      <c r="J2" s="412"/>
      <c r="K2" s="412"/>
      <c r="L2" s="412"/>
      <c r="M2" s="413"/>
      <c r="N2" s="413"/>
    </row>
    <row r="3" spans="1:14" ht="27.75" customHeight="1" thickBot="1">
      <c r="A3" s="415" t="s">
        <v>546</v>
      </c>
      <c r="B3" s="575"/>
      <c r="C3" s="575"/>
      <c r="D3" s="416"/>
      <c r="E3" s="417"/>
      <c r="F3" s="412"/>
      <c r="G3" s="412"/>
      <c r="H3" s="412"/>
      <c r="I3" s="412"/>
      <c r="J3" s="412"/>
      <c r="K3" s="412"/>
      <c r="L3" s="412"/>
      <c r="M3" s="413"/>
      <c r="N3" s="413"/>
    </row>
    <row r="4" spans="1:14" ht="20.25" customHeight="1" thickBot="1">
      <c r="A4" s="415" t="s">
        <v>1</v>
      </c>
      <c r="B4" s="570"/>
      <c r="C4" s="570"/>
      <c r="D4" s="418"/>
      <c r="E4" s="412"/>
      <c r="F4" s="419"/>
      <c r="G4" s="412"/>
      <c r="H4" s="412"/>
      <c r="I4" s="412"/>
      <c r="J4" s="412"/>
      <c r="K4" s="412"/>
      <c r="L4" s="412"/>
      <c r="M4" s="413"/>
      <c r="N4" s="413"/>
    </row>
    <row r="5" spans="1:14" ht="20.25" customHeight="1" thickBot="1">
      <c r="A5" s="415" t="s">
        <v>2</v>
      </c>
      <c r="B5" s="570"/>
      <c r="C5" s="570"/>
      <c r="D5" s="416"/>
      <c r="E5" s="412"/>
      <c r="F5" s="412"/>
      <c r="G5" s="412"/>
      <c r="H5" s="412"/>
      <c r="I5" s="412"/>
      <c r="J5" s="412"/>
      <c r="K5" s="412"/>
      <c r="L5" s="412"/>
      <c r="M5" s="413"/>
      <c r="N5" s="413"/>
    </row>
    <row r="6" spans="1:14" ht="20.25" customHeight="1" thickBot="1">
      <c r="A6" s="415" t="s">
        <v>552</v>
      </c>
      <c r="B6" s="575"/>
      <c r="C6" s="575"/>
      <c r="D6" s="416"/>
      <c r="E6" s="412"/>
      <c r="F6" s="412"/>
      <c r="G6" s="412"/>
      <c r="H6" s="412"/>
      <c r="I6" s="412"/>
      <c r="J6" s="412"/>
      <c r="K6" s="412"/>
      <c r="L6" s="412"/>
      <c r="M6" s="413"/>
      <c r="N6" s="413"/>
    </row>
    <row r="7" spans="1:14" ht="20.25" customHeight="1" thickBot="1">
      <c r="A7" s="415" t="s">
        <v>3</v>
      </c>
      <c r="B7" s="420" t="str">
        <f>INDEX(Liste!$B$14:$B$16,C7)</f>
        <v>Bitte auswählen</v>
      </c>
      <c r="C7" s="421">
        <v>1</v>
      </c>
      <c r="D7" s="418" t="str">
        <f>B7</f>
        <v>Bitte auswählen</v>
      </c>
      <c r="E7" s="412"/>
      <c r="F7" s="412"/>
      <c r="G7" s="412"/>
      <c r="H7" s="412"/>
      <c r="I7" s="412"/>
      <c r="J7" s="412"/>
      <c r="K7" s="412"/>
      <c r="L7" s="412"/>
      <c r="M7" s="413"/>
      <c r="N7" s="413"/>
    </row>
    <row r="8" spans="1:14" ht="20.25" customHeight="1" thickBot="1">
      <c r="A8" s="415" t="s">
        <v>88</v>
      </c>
      <c r="B8" s="422" t="str">
        <f>INDEX(Liste!B3:B9,C8)</f>
        <v>Bitte auswählen</v>
      </c>
      <c r="C8" s="423">
        <v>1</v>
      </c>
      <c r="D8" s="418" t="str">
        <f>B8</f>
        <v>Bitte auswählen</v>
      </c>
      <c r="E8" s="412"/>
      <c r="F8" s="412"/>
      <c r="G8" s="412"/>
      <c r="H8" s="412"/>
      <c r="I8" s="412"/>
      <c r="J8" s="412"/>
      <c r="K8" s="412"/>
      <c r="L8" s="412"/>
      <c r="M8" s="413"/>
      <c r="N8" s="413"/>
    </row>
    <row r="9" spans="1:14" ht="27.75" customHeight="1" thickBot="1">
      <c r="A9" s="473" t="s">
        <v>697</v>
      </c>
      <c r="B9" s="570"/>
      <c r="C9" s="570"/>
      <c r="D9" s="418"/>
      <c r="E9" s="412"/>
      <c r="F9" s="412"/>
      <c r="G9" s="412"/>
      <c r="H9" s="412"/>
      <c r="I9" s="412"/>
      <c r="J9" s="412"/>
      <c r="K9" s="412"/>
      <c r="L9" s="412"/>
      <c r="M9" s="413"/>
      <c r="N9" s="413"/>
    </row>
    <row r="10" spans="1:14" ht="22.5" customHeight="1" thickBot="1">
      <c r="A10" s="474" t="s">
        <v>65</v>
      </c>
      <c r="B10" s="570"/>
      <c r="C10" s="570"/>
      <c r="D10" s="418"/>
      <c r="E10" s="412"/>
      <c r="F10" s="412"/>
      <c r="G10" s="412"/>
      <c r="H10" s="412"/>
      <c r="I10" s="412"/>
      <c r="J10" s="412"/>
      <c r="K10" s="412"/>
      <c r="L10" s="412"/>
      <c r="M10" s="413"/>
      <c r="N10" s="413"/>
    </row>
    <row r="11" spans="1:14" ht="36.75" customHeight="1" thickBot="1">
      <c r="A11" s="415" t="s">
        <v>597</v>
      </c>
      <c r="B11" s="574"/>
      <c r="C11" s="574"/>
      <c r="D11" s="425"/>
      <c r="E11" s="412"/>
      <c r="F11" s="412"/>
      <c r="G11" s="412"/>
      <c r="H11" s="412"/>
      <c r="I11" s="412"/>
      <c r="J11" s="412"/>
      <c r="K11" s="412"/>
      <c r="L11" s="412"/>
      <c r="M11" s="413"/>
      <c r="N11" s="413"/>
    </row>
    <row r="12" spans="1:14" ht="31.5" customHeight="1" thickBot="1">
      <c r="A12" s="415" t="s">
        <v>598</v>
      </c>
      <c r="B12" s="570"/>
      <c r="C12" s="570"/>
      <c r="D12" s="425"/>
      <c r="E12" s="412"/>
      <c r="F12" s="412"/>
      <c r="G12" s="412"/>
      <c r="H12" s="412"/>
      <c r="I12" s="412"/>
      <c r="J12" s="412"/>
      <c r="K12" s="412"/>
      <c r="L12" s="412"/>
      <c r="M12" s="413"/>
      <c r="N12" s="413"/>
    </row>
    <row r="13" spans="1:14" ht="36.75" customHeight="1" thickBot="1">
      <c r="A13" s="415" t="s">
        <v>599</v>
      </c>
      <c r="B13" s="579"/>
      <c r="C13" s="579"/>
      <c r="D13" s="425"/>
      <c r="E13" s="412"/>
      <c r="F13" s="412"/>
      <c r="G13" s="412"/>
      <c r="H13" s="412"/>
      <c r="I13" s="412"/>
      <c r="J13" s="412"/>
      <c r="K13" s="412"/>
      <c r="L13" s="412"/>
      <c r="M13" s="413"/>
      <c r="N13" s="413"/>
    </row>
    <row r="14" spans="1:14" ht="15.75" customHeight="1">
      <c r="A14" s="426"/>
      <c r="B14" s="427"/>
      <c r="C14" s="428"/>
      <c r="D14" s="418"/>
      <c r="E14" s="412"/>
      <c r="F14" s="412"/>
      <c r="G14" s="412"/>
      <c r="H14" s="412"/>
      <c r="I14" s="412"/>
      <c r="J14" s="412"/>
      <c r="K14" s="412"/>
      <c r="L14" s="412"/>
      <c r="M14" s="413"/>
      <c r="N14" s="413"/>
    </row>
    <row r="15" spans="1:14" ht="19.5" thickBot="1">
      <c r="A15" s="429" t="s">
        <v>29</v>
      </c>
      <c r="B15" s="430"/>
      <c r="C15" s="431"/>
      <c r="D15" s="418"/>
      <c r="E15" s="412"/>
      <c r="F15" s="412"/>
      <c r="G15" s="412"/>
      <c r="H15" s="412"/>
      <c r="I15" s="412"/>
      <c r="J15" s="412"/>
      <c r="K15" s="412"/>
      <c r="L15" s="412"/>
      <c r="M15" s="413"/>
      <c r="N15" s="413"/>
    </row>
    <row r="16" spans="1:14" ht="17.25" thickBot="1">
      <c r="A16" s="432" t="s">
        <v>4</v>
      </c>
      <c r="B16" s="570"/>
      <c r="C16" s="570"/>
      <c r="D16" s="418"/>
      <c r="E16" s="412"/>
      <c r="F16" s="412"/>
      <c r="G16" s="412"/>
      <c r="H16" s="412"/>
      <c r="I16" s="412"/>
      <c r="J16" s="412"/>
      <c r="K16" s="412"/>
      <c r="L16" s="412"/>
      <c r="M16" s="413"/>
      <c r="N16" s="413"/>
    </row>
    <row r="17" spans="1:15" ht="17.25" thickBot="1">
      <c r="A17" s="432" t="s">
        <v>5</v>
      </c>
      <c r="B17" s="570"/>
      <c r="C17" s="570"/>
      <c r="D17" s="418"/>
      <c r="E17" s="412"/>
      <c r="F17" s="412"/>
      <c r="G17" s="412"/>
      <c r="H17" s="412"/>
      <c r="I17" s="412"/>
      <c r="J17" s="412"/>
      <c r="K17" s="412"/>
      <c r="L17" s="412"/>
      <c r="M17" s="413"/>
      <c r="N17" s="413"/>
    </row>
    <row r="18" spans="1:15" ht="17.25" thickBot="1">
      <c r="A18" s="432" t="s">
        <v>6</v>
      </c>
      <c r="B18" s="570"/>
      <c r="C18" s="570"/>
      <c r="D18" s="418"/>
      <c r="E18" s="412"/>
      <c r="F18" s="412"/>
      <c r="G18" s="412"/>
      <c r="H18" s="412"/>
      <c r="I18" s="412"/>
      <c r="J18" s="412"/>
      <c r="K18" s="412"/>
      <c r="L18" s="412"/>
      <c r="M18" s="413"/>
      <c r="N18" s="413"/>
    </row>
    <row r="19" spans="1:15" ht="17.25" thickBot="1">
      <c r="A19" s="432" t="s">
        <v>7</v>
      </c>
      <c r="B19" s="570"/>
      <c r="C19" s="571"/>
      <c r="D19" s="418"/>
      <c r="E19" s="412"/>
      <c r="F19" s="412"/>
      <c r="G19" s="412"/>
      <c r="H19" s="412"/>
      <c r="I19" s="412"/>
      <c r="J19" s="412"/>
      <c r="K19" s="412"/>
      <c r="L19" s="412"/>
      <c r="M19" s="413"/>
      <c r="N19" s="413"/>
    </row>
    <row r="20" spans="1:15" ht="19.5" customHeight="1" thickBot="1">
      <c r="A20" s="432" t="s">
        <v>8</v>
      </c>
      <c r="B20" s="433"/>
      <c r="C20" s="434"/>
      <c r="D20" s="418"/>
      <c r="E20" s="412"/>
      <c r="F20" s="412"/>
      <c r="G20" s="412"/>
      <c r="H20" s="412"/>
      <c r="I20" s="412"/>
      <c r="J20" s="412"/>
      <c r="K20" s="412"/>
      <c r="L20" s="412"/>
      <c r="M20" s="413"/>
      <c r="N20" s="413"/>
    </row>
    <row r="21" spans="1:15" ht="21" customHeight="1">
      <c r="A21" s="426"/>
      <c r="B21" s="435"/>
      <c r="C21" s="436"/>
      <c r="D21" s="418"/>
      <c r="E21" s="412"/>
      <c r="F21" s="412"/>
      <c r="G21" s="412"/>
      <c r="H21" s="412"/>
      <c r="I21" s="412"/>
      <c r="J21" s="412"/>
      <c r="K21" s="412"/>
      <c r="L21" s="412"/>
      <c r="M21" s="413"/>
      <c r="N21" s="413"/>
    </row>
    <row r="22" spans="1:15" ht="20.25" customHeight="1">
      <c r="A22" s="577" t="s">
        <v>64</v>
      </c>
      <c r="B22" s="437"/>
      <c r="C22" s="438"/>
      <c r="D22" s="418"/>
      <c r="E22" s="419"/>
      <c r="F22" s="412"/>
      <c r="G22" s="412"/>
      <c r="H22" s="412"/>
      <c r="I22" s="412"/>
      <c r="J22" s="412"/>
      <c r="K22" s="412"/>
      <c r="L22" s="412"/>
      <c r="M22" s="413"/>
      <c r="N22" s="413"/>
    </row>
    <row r="23" spans="1:15" ht="20.25" customHeight="1" thickBot="1">
      <c r="A23" s="578"/>
      <c r="B23" s="430"/>
      <c r="C23" s="431"/>
      <c r="D23" s="418"/>
      <c r="E23" s="412"/>
      <c r="F23" s="412"/>
      <c r="G23" s="412"/>
      <c r="H23" s="412"/>
      <c r="I23" s="412"/>
      <c r="J23" s="412"/>
      <c r="K23" s="412"/>
      <c r="L23" s="412"/>
      <c r="M23" s="413"/>
      <c r="N23" s="413"/>
    </row>
    <row r="24" spans="1:15" ht="30.75" customHeight="1" thickBot="1">
      <c r="A24" s="424" t="s">
        <v>545</v>
      </c>
      <c r="B24" s="572"/>
      <c r="C24" s="570"/>
      <c r="D24" s="418"/>
      <c r="E24" s="412"/>
      <c r="F24" s="412"/>
      <c r="G24" s="412"/>
      <c r="H24" s="412"/>
      <c r="I24" s="412"/>
      <c r="J24" s="412"/>
      <c r="K24" s="412"/>
      <c r="L24" s="412"/>
      <c r="M24" s="413"/>
      <c r="N24" s="413"/>
    </row>
    <row r="25" spans="1:15" ht="36" customHeight="1" thickBot="1">
      <c r="A25" s="424" t="s">
        <v>57</v>
      </c>
      <c r="B25" s="572"/>
      <c r="C25" s="570"/>
      <c r="D25" s="418"/>
      <c r="E25" s="412"/>
      <c r="F25" s="412"/>
      <c r="G25" s="412"/>
      <c r="H25" s="412"/>
      <c r="I25" s="412"/>
      <c r="J25" s="412"/>
      <c r="K25" s="412"/>
      <c r="L25" s="412"/>
      <c r="M25" s="413"/>
      <c r="N25" s="413"/>
    </row>
    <row r="26" spans="1:15" ht="20.25" customHeight="1" thickBot="1">
      <c r="A26" s="424" t="s">
        <v>4</v>
      </c>
      <c r="B26" s="570"/>
      <c r="C26" s="570"/>
      <c r="D26" s="418"/>
      <c r="E26" s="412"/>
      <c r="F26" s="412"/>
      <c r="G26" s="412"/>
      <c r="H26" s="412"/>
      <c r="I26" s="412"/>
      <c r="J26" s="412"/>
      <c r="K26" s="412"/>
      <c r="L26" s="412"/>
      <c r="M26" s="413"/>
      <c r="N26" s="413"/>
    </row>
    <row r="27" spans="1:15" ht="15.75" customHeight="1" thickBot="1">
      <c r="A27" s="192" t="s">
        <v>681</v>
      </c>
      <c r="B27" s="570"/>
      <c r="C27" s="570"/>
      <c r="D27" s="418"/>
      <c r="E27" s="412"/>
      <c r="F27" s="412"/>
      <c r="G27" s="412"/>
      <c r="H27" s="412"/>
      <c r="I27" s="412"/>
      <c r="J27" s="412"/>
      <c r="K27" s="412"/>
      <c r="L27" s="412"/>
      <c r="M27" s="413"/>
      <c r="N27" s="413"/>
    </row>
    <row r="28" spans="1:15" ht="17.25" hidden="1" thickBot="1">
      <c r="A28" s="424" t="s">
        <v>6</v>
      </c>
      <c r="B28" s="570"/>
      <c r="C28" s="570"/>
      <c r="D28" s="418"/>
      <c r="E28" s="412"/>
      <c r="F28" s="412"/>
      <c r="G28" s="412"/>
      <c r="H28" s="412"/>
      <c r="I28" s="412"/>
      <c r="J28" s="412"/>
      <c r="K28" s="412"/>
      <c r="L28" s="412"/>
      <c r="M28" s="413"/>
      <c r="N28" s="413"/>
    </row>
    <row r="29" spans="1:15" ht="18.75" customHeight="1" thickBot="1">
      <c r="A29" s="424" t="s">
        <v>8</v>
      </c>
      <c r="B29" s="573"/>
      <c r="C29" s="574"/>
      <c r="D29" s="418"/>
      <c r="E29" s="412"/>
      <c r="F29" s="412"/>
      <c r="G29" s="412"/>
      <c r="H29" s="412"/>
      <c r="I29" s="412"/>
      <c r="J29" s="412"/>
      <c r="K29" s="412"/>
      <c r="L29" s="412"/>
      <c r="M29" s="413"/>
      <c r="N29" s="413"/>
    </row>
    <row r="30" spans="1:15" ht="10.5" customHeight="1">
      <c r="A30" s="413"/>
      <c r="B30" s="428"/>
      <c r="C30" s="428"/>
      <c r="D30" s="418"/>
      <c r="E30" s="412"/>
      <c r="F30" s="412"/>
      <c r="G30" s="412"/>
      <c r="H30" s="412"/>
      <c r="I30" s="412"/>
      <c r="J30" s="412"/>
      <c r="K30" s="412"/>
      <c r="L30" s="412"/>
      <c r="M30" s="413"/>
      <c r="N30" s="413"/>
      <c r="O30" s="413"/>
    </row>
    <row r="31" spans="1:15" ht="7.5" customHeight="1">
      <c r="A31" s="413"/>
      <c r="B31" s="413"/>
      <c r="C31" s="413"/>
      <c r="D31" s="418"/>
      <c r="E31" s="412"/>
      <c r="F31" s="412"/>
      <c r="G31" s="412"/>
      <c r="H31" s="412"/>
      <c r="I31" s="412"/>
      <c r="J31" s="412"/>
      <c r="K31" s="412"/>
      <c r="L31" s="412"/>
      <c r="M31" s="413"/>
      <c r="N31" s="413"/>
      <c r="O31" s="413"/>
    </row>
    <row r="32" spans="1:15" ht="35.25" customHeight="1" thickBot="1">
      <c r="A32" s="525" t="s">
        <v>702</v>
      </c>
      <c r="B32" s="439" t="s">
        <v>28</v>
      </c>
      <c r="C32" s="440" t="s">
        <v>600</v>
      </c>
      <c r="D32" s="418"/>
      <c r="E32" s="412"/>
      <c r="F32" s="412"/>
      <c r="G32" s="412"/>
      <c r="H32" s="412"/>
      <c r="I32" s="412"/>
      <c r="J32" s="412"/>
      <c r="K32" s="412"/>
      <c r="L32" s="412"/>
      <c r="M32" s="413"/>
      <c r="N32" s="413"/>
    </row>
    <row r="33" spans="1:14" ht="27.75" customHeight="1" thickBot="1">
      <c r="A33" s="441" t="s">
        <v>9</v>
      </c>
      <c r="B33" s="461"/>
      <c r="C33" s="461"/>
      <c r="D33" s="418"/>
      <c r="E33" s="412"/>
      <c r="F33" s="412"/>
      <c r="G33" s="412"/>
      <c r="H33" s="412"/>
      <c r="I33" s="412"/>
      <c r="J33" s="412"/>
      <c r="K33" s="412"/>
      <c r="L33" s="412"/>
      <c r="M33" s="413"/>
      <c r="N33" s="413"/>
    </row>
    <row r="34" spans="1:14" ht="33.75" customHeight="1" thickBot="1">
      <c r="A34" s="441" t="s">
        <v>10</v>
      </c>
      <c r="B34" s="461"/>
      <c r="C34" s="461"/>
      <c r="D34" s="418"/>
      <c r="E34" s="412"/>
      <c r="F34" s="412"/>
      <c r="G34" s="412"/>
      <c r="H34" s="412"/>
      <c r="I34" s="412"/>
      <c r="J34" s="412"/>
      <c r="K34" s="412"/>
      <c r="L34" s="412"/>
      <c r="M34" s="413"/>
      <c r="N34" s="413"/>
    </row>
    <row r="35" spans="1:14" ht="33" customHeight="1" thickBot="1">
      <c r="A35" s="475" t="s">
        <v>11</v>
      </c>
      <c r="B35" s="442">
        <f>SUM(B33:B34)</f>
        <v>0</v>
      </c>
      <c r="C35" s="442">
        <f>SUM(C33:C34)</f>
        <v>0</v>
      </c>
      <c r="D35" s="418"/>
      <c r="E35" s="412"/>
      <c r="F35" s="412"/>
      <c r="G35" s="412"/>
      <c r="H35" s="412"/>
      <c r="I35" s="412"/>
      <c r="J35" s="412"/>
      <c r="K35" s="412"/>
      <c r="L35" s="412"/>
      <c r="M35" s="413"/>
      <c r="N35" s="413"/>
    </row>
    <row r="36" spans="1:14" ht="12.75" customHeight="1">
      <c r="A36" s="443"/>
      <c r="B36" s="443"/>
      <c r="C36" s="444"/>
      <c r="D36" s="418"/>
      <c r="E36" s="412"/>
      <c r="F36" s="412"/>
      <c r="G36" s="412"/>
      <c r="H36" s="412"/>
      <c r="I36" s="412"/>
      <c r="J36" s="412"/>
      <c r="K36" s="412"/>
      <c r="L36" s="412"/>
      <c r="M36" s="413"/>
      <c r="N36" s="413"/>
    </row>
    <row r="37" spans="1:14" ht="20.25" customHeight="1" thickBot="1">
      <c r="A37" s="445" t="s">
        <v>524</v>
      </c>
      <c r="B37" s="446"/>
      <c r="C37" s="447"/>
      <c r="D37" s="418"/>
      <c r="E37" s="412"/>
      <c r="F37" s="412"/>
      <c r="G37" s="412"/>
      <c r="H37" s="412"/>
      <c r="I37" s="412"/>
      <c r="J37" s="412"/>
      <c r="K37" s="412"/>
      <c r="L37" s="412"/>
      <c r="M37" s="413"/>
      <c r="N37" s="413"/>
    </row>
    <row r="38" spans="1:14" ht="20.25" customHeight="1" thickBot="1">
      <c r="A38" s="424" t="s">
        <v>12</v>
      </c>
      <c r="B38" s="448"/>
      <c r="C38" s="412"/>
      <c r="D38" s="418"/>
      <c r="E38" s="412"/>
      <c r="F38" s="412"/>
      <c r="G38" s="412"/>
      <c r="H38" s="412"/>
      <c r="I38" s="412"/>
      <c r="J38" s="412"/>
      <c r="K38" s="412"/>
      <c r="L38" s="412"/>
      <c r="M38" s="413"/>
      <c r="N38" s="413"/>
    </row>
    <row r="39" spans="1:14" ht="20.25" customHeight="1" thickBot="1">
      <c r="A39" s="424" t="s">
        <v>13</v>
      </c>
      <c r="B39" s="448"/>
      <c r="C39" s="412"/>
      <c r="D39" s="418"/>
      <c r="E39" s="412"/>
      <c r="F39" s="412"/>
      <c r="G39" s="412"/>
      <c r="H39" s="412"/>
      <c r="I39" s="412"/>
      <c r="J39" s="412"/>
      <c r="K39" s="412"/>
      <c r="L39" s="412"/>
      <c r="M39" s="413"/>
      <c r="N39" s="413"/>
    </row>
    <row r="40" spans="1:14" ht="20.25" customHeight="1" thickBot="1">
      <c r="A40" s="424" t="s">
        <v>14</v>
      </c>
      <c r="B40" s="448"/>
      <c r="C40" s="412"/>
      <c r="D40" s="418"/>
      <c r="E40" s="412"/>
      <c r="F40" s="412"/>
      <c r="G40" s="412"/>
      <c r="H40" s="412"/>
      <c r="I40" s="412"/>
      <c r="J40" s="412"/>
      <c r="K40" s="412"/>
      <c r="L40" s="412"/>
      <c r="M40" s="413"/>
      <c r="N40" s="413"/>
    </row>
    <row r="41" spans="1:14" ht="17.25" thickBot="1">
      <c r="A41" s="424" t="s">
        <v>15</v>
      </c>
      <c r="B41" s="448"/>
      <c r="C41" s="412"/>
      <c r="D41" s="418"/>
      <c r="E41" s="412"/>
      <c r="F41" s="412"/>
      <c r="G41" s="412"/>
      <c r="H41" s="412"/>
      <c r="I41" s="412"/>
      <c r="J41" s="412"/>
      <c r="K41" s="412"/>
      <c r="L41" s="412"/>
      <c r="M41" s="413"/>
      <c r="N41" s="413"/>
    </row>
    <row r="42" spans="1:14" ht="17.25" thickBot="1">
      <c r="A42" s="424" t="s">
        <v>56</v>
      </c>
      <c r="B42" s="448"/>
      <c r="C42" s="412"/>
      <c r="D42" s="418"/>
      <c r="E42" s="412"/>
      <c r="F42" s="412"/>
      <c r="G42" s="412"/>
      <c r="H42" s="412"/>
      <c r="I42" s="412"/>
      <c r="J42" s="412"/>
      <c r="K42" s="412"/>
      <c r="L42" s="412"/>
      <c r="M42" s="413"/>
      <c r="N42" s="413"/>
    </row>
    <row r="43" spans="1:14" ht="17.25" thickBot="1">
      <c r="A43" s="424" t="s">
        <v>516</v>
      </c>
      <c r="B43" s="476"/>
      <c r="C43" s="412"/>
      <c r="D43" s="418"/>
      <c r="E43" s="412"/>
      <c r="F43" s="412"/>
      <c r="G43" s="412"/>
      <c r="H43" s="412"/>
      <c r="I43" s="412"/>
      <c r="J43" s="412"/>
      <c r="K43" s="412"/>
      <c r="L43" s="412"/>
      <c r="M43" s="413"/>
      <c r="N43" s="413"/>
    </row>
    <row r="44" spans="1:14" ht="17.25" thickBot="1">
      <c r="A44" s="424" t="s">
        <v>517</v>
      </c>
      <c r="B44" s="476"/>
      <c r="C44" s="412"/>
      <c r="D44" s="418"/>
      <c r="E44" s="412"/>
      <c r="F44" s="412"/>
      <c r="G44" s="412"/>
      <c r="H44" s="412"/>
      <c r="I44" s="412"/>
      <c r="J44" s="412"/>
      <c r="K44" s="412"/>
      <c r="L44" s="412"/>
      <c r="M44" s="413"/>
      <c r="N44" s="413"/>
    </row>
    <row r="45" spans="1:14" ht="20.25" customHeight="1" thickBot="1">
      <c r="A45" s="424" t="s">
        <v>58</v>
      </c>
      <c r="B45" s="449"/>
      <c r="C45" s="412"/>
      <c r="D45" s="418"/>
      <c r="E45" s="412"/>
      <c r="F45" s="412"/>
      <c r="G45" s="412"/>
      <c r="H45" s="412"/>
      <c r="I45" s="412"/>
      <c r="J45" s="412"/>
      <c r="K45" s="412"/>
      <c r="L45" s="412"/>
      <c r="M45" s="413"/>
      <c r="N45" s="413"/>
    </row>
    <row r="46" spans="1:14" ht="20.25" customHeight="1">
      <c r="A46" s="450"/>
      <c r="B46" s="451"/>
      <c r="C46" s="412"/>
      <c r="D46" s="418"/>
      <c r="E46" s="412"/>
      <c r="F46" s="412"/>
      <c r="G46" s="412"/>
      <c r="H46" s="412"/>
      <c r="I46" s="412"/>
      <c r="J46" s="412"/>
      <c r="K46" s="412"/>
      <c r="L46" s="412"/>
      <c r="M46" s="413"/>
      <c r="N46" s="413"/>
    </row>
    <row r="47" spans="1:14" ht="37.5" customHeight="1" thickBot="1">
      <c r="A47" s="568" t="s">
        <v>542</v>
      </c>
      <c r="B47" s="569"/>
      <c r="C47" s="412"/>
      <c r="D47" s="418"/>
      <c r="E47" s="412"/>
      <c r="F47" s="412"/>
      <c r="G47" s="412"/>
      <c r="H47" s="412"/>
      <c r="I47" s="412"/>
      <c r="J47" s="412"/>
      <c r="K47" s="412"/>
      <c r="L47" s="412"/>
      <c r="M47" s="413"/>
      <c r="N47" s="413"/>
    </row>
    <row r="48" spans="1:14" ht="20.25" customHeight="1" thickBot="1">
      <c r="A48" s="424" t="s">
        <v>12</v>
      </c>
      <c r="B48" s="448"/>
      <c r="C48" s="412"/>
      <c r="D48" s="418"/>
      <c r="E48" s="412"/>
      <c r="F48" s="412"/>
      <c r="G48" s="412"/>
      <c r="H48" s="412"/>
      <c r="I48" s="412"/>
      <c r="J48" s="412"/>
      <c r="K48" s="412"/>
      <c r="L48" s="412"/>
      <c r="M48" s="413"/>
      <c r="N48" s="413"/>
    </row>
    <row r="49" spans="1:14" ht="20.25" customHeight="1" thickBot="1">
      <c r="A49" s="424" t="s">
        <v>13</v>
      </c>
      <c r="B49" s="448"/>
      <c r="C49" s="412"/>
      <c r="D49" s="418"/>
      <c r="E49" s="412"/>
      <c r="F49" s="412"/>
      <c r="G49" s="412"/>
      <c r="H49" s="412"/>
      <c r="I49" s="412"/>
      <c r="J49" s="412"/>
      <c r="K49" s="412"/>
      <c r="L49" s="412"/>
      <c r="M49" s="413"/>
      <c r="N49" s="413"/>
    </row>
    <row r="50" spans="1:14" ht="20.25" customHeight="1" thickBot="1">
      <c r="A50" s="424" t="s">
        <v>14</v>
      </c>
      <c r="B50" s="448"/>
      <c r="C50" s="412"/>
      <c r="D50" s="418"/>
      <c r="E50" s="412"/>
      <c r="F50" s="412"/>
      <c r="G50" s="412"/>
      <c r="H50" s="412"/>
      <c r="I50" s="412"/>
      <c r="J50" s="412"/>
      <c r="K50" s="412"/>
      <c r="L50" s="412"/>
      <c r="M50" s="413"/>
      <c r="N50" s="413"/>
    </row>
    <row r="51" spans="1:14" ht="20.25" customHeight="1" thickBot="1">
      <c r="A51" s="424" t="s">
        <v>15</v>
      </c>
      <c r="B51" s="448"/>
      <c r="C51" s="412"/>
      <c r="D51" s="418"/>
      <c r="E51" s="412"/>
      <c r="F51" s="412"/>
      <c r="G51" s="412"/>
      <c r="H51" s="412"/>
      <c r="I51" s="412"/>
      <c r="J51" s="412"/>
      <c r="K51" s="412"/>
      <c r="L51" s="412"/>
      <c r="M51" s="413"/>
      <c r="N51" s="413"/>
    </row>
    <row r="52" spans="1:14" ht="20.25" customHeight="1" thickBot="1">
      <c r="A52" s="424" t="s">
        <v>56</v>
      </c>
      <c r="B52" s="448"/>
      <c r="C52" s="412"/>
      <c r="D52" s="418"/>
      <c r="E52" s="412"/>
      <c r="F52" s="412"/>
      <c r="G52" s="412"/>
      <c r="H52" s="412"/>
      <c r="I52" s="412"/>
      <c r="J52" s="412"/>
      <c r="K52" s="412"/>
      <c r="L52" s="412"/>
      <c r="M52" s="413"/>
      <c r="N52" s="413"/>
    </row>
    <row r="53" spans="1:14" ht="20.25" customHeight="1" thickBot="1">
      <c r="A53" s="424" t="s">
        <v>516</v>
      </c>
      <c r="B53" s="476"/>
      <c r="C53" s="412"/>
      <c r="D53" s="418"/>
      <c r="E53" s="412"/>
      <c r="F53" s="412"/>
      <c r="G53" s="412"/>
      <c r="H53" s="412"/>
      <c r="I53" s="412"/>
      <c r="J53" s="412"/>
      <c r="K53" s="412"/>
      <c r="L53" s="412"/>
      <c r="M53" s="413"/>
      <c r="N53" s="413"/>
    </row>
    <row r="54" spans="1:14" ht="20.25" customHeight="1" thickBot="1">
      <c r="A54" s="424" t="s">
        <v>517</v>
      </c>
      <c r="B54" s="476"/>
      <c r="C54" s="412"/>
      <c r="D54" s="418"/>
      <c r="E54" s="412"/>
      <c r="F54" s="412"/>
      <c r="G54" s="412"/>
      <c r="H54" s="412"/>
      <c r="I54" s="412"/>
      <c r="J54" s="412"/>
      <c r="K54" s="412"/>
      <c r="L54" s="412"/>
      <c r="M54" s="413"/>
      <c r="N54" s="413"/>
    </row>
    <row r="55" spans="1:14" ht="20.25" customHeight="1" thickBot="1">
      <c r="A55" s="424" t="s">
        <v>58</v>
      </c>
      <c r="B55" s="452"/>
      <c r="C55" s="412"/>
      <c r="D55" s="418"/>
      <c r="E55" s="412"/>
      <c r="F55" s="412"/>
      <c r="G55" s="412"/>
      <c r="H55" s="412"/>
      <c r="I55" s="412"/>
      <c r="J55" s="412"/>
      <c r="K55" s="412"/>
      <c r="L55" s="412"/>
      <c r="M55" s="413"/>
      <c r="N55" s="413"/>
    </row>
    <row r="56" spans="1:14" ht="20.25" customHeight="1">
      <c r="A56" s="444"/>
      <c r="B56" s="453"/>
      <c r="C56" s="412"/>
      <c r="D56" s="418"/>
      <c r="E56" s="412"/>
      <c r="F56" s="412"/>
      <c r="G56" s="412"/>
      <c r="H56" s="412"/>
      <c r="I56" s="412"/>
      <c r="J56" s="412"/>
      <c r="K56" s="412"/>
      <c r="L56" s="412"/>
      <c r="M56" s="413"/>
      <c r="N56" s="413"/>
    </row>
    <row r="57" spans="1:14" ht="26.25" customHeight="1" thickBot="1">
      <c r="A57" s="566" t="s">
        <v>519</v>
      </c>
      <c r="B57" s="566"/>
      <c r="C57" s="566"/>
      <c r="D57" s="418"/>
      <c r="E57" s="412"/>
      <c r="F57" s="412"/>
      <c r="G57" s="412"/>
      <c r="H57" s="412"/>
      <c r="I57" s="412"/>
      <c r="J57" s="412"/>
      <c r="K57" s="412"/>
      <c r="L57" s="412"/>
      <c r="M57" s="413"/>
      <c r="N57" s="413"/>
    </row>
    <row r="58" spans="1:14" ht="48.6" customHeight="1" thickBot="1">
      <c r="A58" s="432" t="s">
        <v>520</v>
      </c>
      <c r="B58" s="454" t="str">
        <f>INDEX(Liste!$B$14:$B$16,C58)</f>
        <v>Bitte auswählen</v>
      </c>
      <c r="C58" s="455">
        <v>1</v>
      </c>
      <c r="D58" s="418" t="str">
        <f>B58</f>
        <v>Bitte auswählen</v>
      </c>
      <c r="E58" s="412"/>
      <c r="F58" s="412"/>
      <c r="G58" s="412"/>
      <c r="H58" s="412"/>
      <c r="I58" s="412"/>
      <c r="J58" s="412"/>
      <c r="K58" s="412"/>
      <c r="L58" s="412"/>
      <c r="M58" s="413"/>
      <c r="N58" s="413"/>
    </row>
    <row r="59" spans="1:14" ht="138.75" customHeight="1" thickBot="1">
      <c r="A59" s="432" t="s">
        <v>669</v>
      </c>
      <c r="B59" s="575"/>
      <c r="C59" s="575"/>
      <c r="D59" s="456" t="str">
        <f>500 - LEN(B59) &amp; " verbleibend."</f>
        <v>500 verbleibend.</v>
      </c>
      <c r="E59" s="412"/>
      <c r="F59" s="412"/>
      <c r="G59" s="412"/>
      <c r="H59" s="412"/>
      <c r="I59" s="412"/>
      <c r="J59" s="412"/>
      <c r="K59" s="412"/>
      <c r="L59" s="412"/>
      <c r="M59" s="413"/>
      <c r="N59" s="413"/>
    </row>
    <row r="60" spans="1:14" ht="141" customHeight="1" thickBot="1">
      <c r="A60" s="432" t="s">
        <v>670</v>
      </c>
      <c r="B60" s="575"/>
      <c r="C60" s="575"/>
      <c r="D60" s="456" t="str">
        <f>500 - LEN(B60) &amp; " verbleibend."</f>
        <v>500 verbleibend.</v>
      </c>
      <c r="E60" s="412"/>
      <c r="F60" s="412"/>
      <c r="G60" s="412"/>
      <c r="H60" s="412"/>
      <c r="I60" s="412"/>
      <c r="J60" s="412"/>
      <c r="K60" s="412"/>
      <c r="L60" s="412"/>
      <c r="M60" s="413"/>
      <c r="N60" s="413"/>
    </row>
    <row r="61" spans="1:14" ht="144.75" customHeight="1" thickBot="1">
      <c r="A61" s="432" t="s">
        <v>671</v>
      </c>
      <c r="B61" s="576"/>
      <c r="C61" s="576"/>
      <c r="D61" s="456" t="str">
        <f>500 - LEN(B61) &amp; " verbleibend."</f>
        <v>500 verbleibend.</v>
      </c>
      <c r="E61" s="412"/>
      <c r="F61" s="412"/>
      <c r="G61" s="412"/>
      <c r="H61" s="412"/>
      <c r="I61" s="412"/>
      <c r="J61" s="412"/>
      <c r="K61" s="412"/>
      <c r="L61" s="412"/>
      <c r="M61" s="413"/>
      <c r="N61" s="413"/>
    </row>
    <row r="62" spans="1:14" ht="240" customHeight="1" thickBot="1">
      <c r="A62" s="432" t="s">
        <v>672</v>
      </c>
      <c r="B62" s="567"/>
      <c r="C62" s="567"/>
      <c r="D62" s="456" t="str">
        <f>1000 - LEN(B62) &amp; " verbleibend."</f>
        <v>1000 verbleibend.</v>
      </c>
      <c r="E62" s="412"/>
      <c r="F62" s="412"/>
      <c r="G62" s="412"/>
      <c r="H62" s="412"/>
      <c r="I62" s="412"/>
      <c r="J62" s="412"/>
      <c r="K62" s="412"/>
      <c r="L62" s="412"/>
      <c r="M62" s="413"/>
      <c r="N62" s="413"/>
    </row>
    <row r="63" spans="1:14">
      <c r="A63" s="457"/>
      <c r="B63" s="428"/>
      <c r="C63" s="428"/>
      <c r="D63" s="412"/>
      <c r="E63" s="412"/>
      <c r="F63" s="412"/>
      <c r="G63" s="412"/>
      <c r="H63" s="412"/>
      <c r="I63" s="412"/>
      <c r="J63" s="412"/>
      <c r="K63" s="412"/>
      <c r="L63" s="412"/>
      <c r="M63" s="413"/>
      <c r="N63" s="413"/>
    </row>
    <row r="64" spans="1:14">
      <c r="A64" s="457"/>
      <c r="B64" s="413"/>
      <c r="C64" s="413"/>
      <c r="D64" s="412"/>
      <c r="E64" s="412"/>
      <c r="F64" s="412"/>
      <c r="G64" s="412"/>
      <c r="H64" s="412"/>
      <c r="I64" s="412"/>
      <c r="J64" s="412"/>
      <c r="K64" s="412"/>
      <c r="L64" s="412"/>
      <c r="M64" s="413"/>
      <c r="N64" s="413"/>
    </row>
    <row r="65" spans="1:14">
      <c r="A65" s="457"/>
      <c r="B65" s="413"/>
      <c r="C65" s="413"/>
      <c r="D65" s="412"/>
      <c r="E65" s="412"/>
      <c r="F65" s="412"/>
      <c r="G65" s="412"/>
      <c r="H65" s="412"/>
      <c r="I65" s="412"/>
      <c r="J65" s="412"/>
      <c r="K65" s="412"/>
      <c r="L65" s="412"/>
      <c r="M65" s="413"/>
      <c r="N65" s="413"/>
    </row>
    <row r="66" spans="1:14">
      <c r="A66" s="413"/>
      <c r="B66" s="413"/>
      <c r="C66" s="413"/>
      <c r="D66" s="412"/>
      <c r="E66" s="412"/>
      <c r="F66" s="412"/>
      <c r="G66" s="412"/>
      <c r="H66" s="412"/>
      <c r="I66" s="412"/>
      <c r="J66" s="412"/>
      <c r="K66" s="412"/>
      <c r="L66" s="412"/>
      <c r="M66" s="413"/>
      <c r="N66" s="413"/>
    </row>
    <row r="67" spans="1:14">
      <c r="A67" s="413"/>
      <c r="B67" s="413"/>
      <c r="C67" s="413"/>
      <c r="D67" s="412"/>
      <c r="E67" s="412"/>
      <c r="F67" s="412"/>
      <c r="G67" s="412"/>
      <c r="H67" s="412"/>
      <c r="I67" s="412"/>
      <c r="J67" s="412"/>
      <c r="K67" s="412"/>
      <c r="L67" s="412"/>
      <c r="M67" s="413"/>
      <c r="N67" s="413"/>
    </row>
    <row r="68" spans="1:14">
      <c r="A68" s="413"/>
      <c r="B68" s="413"/>
      <c r="C68" s="413"/>
      <c r="D68" s="412"/>
      <c r="E68" s="412"/>
      <c r="F68" s="412"/>
      <c r="G68" s="412"/>
      <c r="H68" s="412"/>
      <c r="I68" s="412"/>
      <c r="J68" s="412"/>
      <c r="K68" s="412"/>
      <c r="L68" s="412"/>
      <c r="M68" s="413"/>
      <c r="N68" s="413"/>
    </row>
    <row r="69" spans="1:14">
      <c r="A69" s="413"/>
      <c r="B69" s="413"/>
      <c r="C69" s="413"/>
      <c r="D69" s="412"/>
      <c r="E69" s="412"/>
      <c r="F69" s="412"/>
      <c r="G69" s="412"/>
      <c r="H69" s="412"/>
      <c r="I69" s="412"/>
      <c r="J69" s="412"/>
      <c r="K69" s="412"/>
      <c r="L69" s="412"/>
      <c r="M69" s="413"/>
      <c r="N69" s="413"/>
    </row>
    <row r="70" spans="1:14">
      <c r="A70" s="413"/>
      <c r="B70" s="413"/>
      <c r="C70" s="413"/>
      <c r="D70" s="412"/>
      <c r="E70" s="412"/>
      <c r="F70" s="412"/>
      <c r="G70" s="412"/>
      <c r="H70" s="412"/>
      <c r="I70" s="412"/>
      <c r="J70" s="412"/>
      <c r="K70" s="412"/>
      <c r="L70" s="412"/>
      <c r="M70" s="413"/>
      <c r="N70" s="413"/>
    </row>
    <row r="71" spans="1:14">
      <c r="A71" s="413"/>
      <c r="B71" s="413"/>
      <c r="C71" s="413"/>
      <c r="D71" s="412"/>
      <c r="E71" s="412"/>
      <c r="F71" s="412"/>
      <c r="G71" s="412"/>
      <c r="H71" s="412"/>
      <c r="I71" s="412"/>
      <c r="J71" s="412"/>
      <c r="K71" s="412"/>
      <c r="L71" s="412"/>
      <c r="M71" s="413"/>
      <c r="N71" s="413"/>
    </row>
    <row r="72" spans="1:14">
      <c r="A72" s="413"/>
      <c r="B72" s="413"/>
      <c r="C72" s="413"/>
      <c r="D72" s="412"/>
      <c r="E72" s="412"/>
      <c r="F72" s="412"/>
      <c r="G72" s="412"/>
      <c r="H72" s="412"/>
      <c r="I72" s="412"/>
      <c r="J72" s="412"/>
      <c r="K72" s="412"/>
      <c r="L72" s="412"/>
      <c r="M72" s="413"/>
      <c r="N72" s="413"/>
    </row>
    <row r="73" spans="1:14">
      <c r="A73" s="413"/>
      <c r="B73" s="413"/>
      <c r="C73" s="413"/>
      <c r="D73" s="412"/>
      <c r="E73" s="412"/>
      <c r="F73" s="412"/>
      <c r="G73" s="412"/>
      <c r="H73" s="412"/>
      <c r="I73" s="412"/>
      <c r="J73" s="412"/>
      <c r="K73" s="412"/>
      <c r="L73" s="412"/>
      <c r="M73" s="413"/>
      <c r="N73" s="413"/>
    </row>
    <row r="74" spans="1:14">
      <c r="A74" s="413"/>
      <c r="B74" s="413"/>
      <c r="C74" s="413"/>
      <c r="D74" s="412"/>
      <c r="E74" s="412"/>
      <c r="F74" s="412"/>
      <c r="G74" s="412"/>
      <c r="H74" s="412"/>
      <c r="I74" s="412"/>
      <c r="J74" s="412"/>
      <c r="K74" s="412"/>
      <c r="L74" s="412"/>
      <c r="M74" s="413"/>
      <c r="N74" s="413"/>
    </row>
    <row r="75" spans="1:14">
      <c r="A75" s="413"/>
      <c r="B75" s="413"/>
      <c r="C75" s="413"/>
      <c r="D75" s="412"/>
      <c r="E75" s="412"/>
      <c r="F75" s="412"/>
      <c r="G75" s="412"/>
      <c r="H75" s="412"/>
      <c r="I75" s="412"/>
      <c r="J75" s="412"/>
      <c r="K75" s="412"/>
      <c r="L75" s="412"/>
      <c r="M75" s="413"/>
      <c r="N75" s="413"/>
    </row>
    <row r="76" spans="1:14">
      <c r="A76" s="413"/>
      <c r="B76" s="413"/>
      <c r="C76" s="413"/>
      <c r="D76" s="412"/>
      <c r="E76" s="412"/>
      <c r="F76" s="412"/>
      <c r="G76" s="412"/>
      <c r="H76" s="412"/>
      <c r="I76" s="412"/>
      <c r="J76" s="412"/>
      <c r="K76" s="412"/>
      <c r="L76" s="412"/>
      <c r="M76" s="413"/>
      <c r="N76" s="413"/>
    </row>
    <row r="77" spans="1:14">
      <c r="A77" s="413"/>
      <c r="B77" s="413"/>
      <c r="C77" s="413"/>
      <c r="D77" s="412"/>
      <c r="E77" s="412"/>
      <c r="F77" s="412"/>
      <c r="G77" s="412"/>
      <c r="H77" s="412"/>
      <c r="I77" s="412"/>
      <c r="J77" s="412"/>
      <c r="K77" s="412"/>
      <c r="L77" s="412"/>
      <c r="M77" s="413"/>
      <c r="N77" s="413"/>
    </row>
    <row r="78" spans="1:14">
      <c r="A78" s="413"/>
      <c r="B78" s="413"/>
      <c r="C78" s="413"/>
      <c r="D78" s="412"/>
      <c r="E78" s="412"/>
      <c r="F78" s="412"/>
      <c r="G78" s="412"/>
      <c r="H78" s="412"/>
      <c r="I78" s="412"/>
      <c r="J78" s="412"/>
      <c r="K78" s="412"/>
      <c r="L78" s="412"/>
      <c r="M78" s="413"/>
      <c r="N78" s="413"/>
    </row>
    <row r="79" spans="1:14">
      <c r="A79" s="413"/>
      <c r="B79" s="413"/>
      <c r="C79" s="413"/>
      <c r="D79" s="412"/>
      <c r="E79" s="412"/>
      <c r="F79" s="412"/>
      <c r="G79" s="412"/>
      <c r="H79" s="412"/>
      <c r="I79" s="412"/>
      <c r="J79" s="412"/>
      <c r="K79" s="412"/>
      <c r="L79" s="412"/>
      <c r="M79" s="413"/>
      <c r="N79" s="413"/>
    </row>
    <row r="80" spans="1:14">
      <c r="A80" s="413"/>
      <c r="B80" s="413"/>
      <c r="C80" s="413"/>
      <c r="D80" s="412"/>
      <c r="E80" s="412"/>
      <c r="F80" s="412"/>
      <c r="G80" s="412"/>
      <c r="H80" s="412"/>
      <c r="I80" s="412"/>
      <c r="J80" s="412"/>
      <c r="K80" s="412"/>
      <c r="L80" s="412"/>
      <c r="M80" s="413"/>
      <c r="N80" s="413"/>
    </row>
    <row r="81" spans="1:14">
      <c r="A81" s="413"/>
      <c r="B81" s="413"/>
      <c r="C81" s="413"/>
      <c r="D81" s="412"/>
      <c r="E81" s="412"/>
      <c r="F81" s="412"/>
      <c r="G81" s="412"/>
      <c r="H81" s="412"/>
      <c r="I81" s="412"/>
      <c r="J81" s="412"/>
      <c r="K81" s="412"/>
      <c r="L81" s="412"/>
      <c r="M81" s="413"/>
      <c r="N81" s="413"/>
    </row>
    <row r="82" spans="1:14">
      <c r="A82" s="413"/>
      <c r="B82" s="413"/>
      <c r="C82" s="413"/>
      <c r="D82" s="412"/>
      <c r="E82" s="412"/>
      <c r="F82" s="412"/>
      <c r="G82" s="412"/>
      <c r="H82" s="412"/>
      <c r="I82" s="412"/>
      <c r="J82" s="412"/>
      <c r="K82" s="412"/>
      <c r="L82" s="412"/>
      <c r="M82" s="413"/>
      <c r="N82" s="413"/>
    </row>
    <row r="83" spans="1:14">
      <c r="A83" s="413"/>
      <c r="B83" s="413"/>
      <c r="C83" s="413"/>
      <c r="D83" s="412"/>
      <c r="E83" s="412"/>
      <c r="F83" s="412"/>
      <c r="G83" s="412"/>
      <c r="H83" s="412"/>
      <c r="I83" s="412"/>
      <c r="J83" s="412"/>
      <c r="K83" s="412"/>
      <c r="L83" s="412"/>
      <c r="M83" s="413"/>
      <c r="N83" s="413"/>
    </row>
    <row r="84" spans="1:14">
      <c r="A84" s="413"/>
      <c r="B84" s="413"/>
      <c r="C84" s="413"/>
      <c r="D84" s="412"/>
      <c r="E84" s="412"/>
      <c r="F84" s="412"/>
      <c r="G84" s="412"/>
      <c r="H84" s="412"/>
      <c r="I84" s="412"/>
      <c r="J84" s="412"/>
      <c r="K84" s="412"/>
      <c r="L84" s="412"/>
      <c r="M84" s="413"/>
      <c r="N84" s="413"/>
    </row>
    <row r="85" spans="1:14">
      <c r="A85" s="413"/>
      <c r="B85" s="413"/>
      <c r="C85" s="413"/>
      <c r="D85" s="412"/>
      <c r="E85" s="412"/>
      <c r="F85" s="412"/>
      <c r="G85" s="412"/>
      <c r="H85" s="412"/>
      <c r="I85" s="412"/>
      <c r="J85" s="412"/>
      <c r="K85" s="412"/>
      <c r="L85" s="412"/>
      <c r="M85" s="413"/>
      <c r="N85" s="413"/>
    </row>
    <row r="86" spans="1:14">
      <c r="A86" s="413"/>
      <c r="B86" s="413"/>
      <c r="C86" s="413"/>
      <c r="D86" s="412"/>
      <c r="E86" s="412"/>
      <c r="F86" s="412"/>
      <c r="G86" s="412"/>
      <c r="H86" s="412"/>
      <c r="I86" s="412"/>
      <c r="J86" s="412"/>
      <c r="K86" s="412"/>
      <c r="L86" s="412"/>
      <c r="M86" s="413"/>
      <c r="N86" s="413"/>
    </row>
    <row r="87" spans="1:14">
      <c r="A87" s="413"/>
      <c r="B87" s="413"/>
      <c r="C87" s="413"/>
      <c r="D87" s="412"/>
      <c r="E87" s="412"/>
      <c r="F87" s="412"/>
      <c r="G87" s="412"/>
      <c r="H87" s="412"/>
      <c r="I87" s="412"/>
      <c r="J87" s="412"/>
      <c r="K87" s="412"/>
      <c r="L87" s="412"/>
      <c r="M87" s="413"/>
      <c r="N87" s="413"/>
    </row>
    <row r="88" spans="1:14">
      <c r="A88" s="413"/>
      <c r="B88" s="413"/>
      <c r="C88" s="413"/>
      <c r="D88" s="412"/>
      <c r="E88" s="412"/>
      <c r="F88" s="412"/>
      <c r="G88" s="412"/>
      <c r="H88" s="412"/>
      <c r="I88" s="412"/>
      <c r="J88" s="412"/>
      <c r="K88" s="412"/>
      <c r="L88" s="412"/>
      <c r="M88" s="413"/>
      <c r="N88" s="413"/>
    </row>
    <row r="89" spans="1:14">
      <c r="A89" s="413"/>
      <c r="B89" s="413"/>
      <c r="C89" s="413"/>
      <c r="D89" s="412"/>
      <c r="E89" s="412"/>
      <c r="F89" s="412"/>
      <c r="G89" s="412"/>
      <c r="H89" s="412"/>
      <c r="I89" s="412"/>
      <c r="J89" s="412"/>
      <c r="K89" s="412"/>
      <c r="L89" s="412"/>
      <c r="M89" s="413"/>
      <c r="N89" s="413"/>
    </row>
    <row r="90" spans="1:14">
      <c r="A90" s="413"/>
      <c r="B90" s="413"/>
      <c r="C90" s="413"/>
      <c r="D90" s="412"/>
      <c r="E90" s="412"/>
      <c r="F90" s="412"/>
      <c r="G90" s="412"/>
      <c r="H90" s="412"/>
      <c r="I90" s="412"/>
      <c r="J90" s="412"/>
      <c r="K90" s="412"/>
      <c r="L90" s="412"/>
      <c r="M90" s="413"/>
      <c r="N90" s="413"/>
    </row>
    <row r="91" spans="1:14">
      <c r="A91" s="413"/>
      <c r="B91" s="413"/>
      <c r="C91" s="413"/>
      <c r="D91" s="412"/>
      <c r="E91" s="412"/>
      <c r="F91" s="412"/>
      <c r="G91" s="412"/>
      <c r="H91" s="412"/>
      <c r="I91" s="412"/>
      <c r="J91" s="412"/>
      <c r="K91" s="412"/>
      <c r="L91" s="412"/>
      <c r="M91" s="413"/>
      <c r="N91" s="413"/>
    </row>
    <row r="92" spans="1:14">
      <c r="A92" s="413"/>
      <c r="B92" s="413"/>
      <c r="C92" s="413"/>
      <c r="D92" s="412"/>
      <c r="E92" s="412"/>
      <c r="F92" s="412"/>
      <c r="G92" s="412"/>
      <c r="H92" s="412"/>
      <c r="I92" s="412"/>
      <c r="J92" s="412"/>
      <c r="K92" s="412"/>
      <c r="L92" s="412"/>
      <c r="M92" s="413"/>
      <c r="N92" s="413"/>
    </row>
    <row r="93" spans="1:14">
      <c r="A93" s="413"/>
      <c r="B93" s="413"/>
      <c r="C93" s="413"/>
      <c r="D93" s="412"/>
      <c r="E93" s="412"/>
      <c r="F93" s="412"/>
      <c r="G93" s="412"/>
      <c r="H93" s="412"/>
      <c r="I93" s="412"/>
      <c r="J93" s="412"/>
      <c r="K93" s="412"/>
      <c r="L93" s="412"/>
      <c r="M93" s="413"/>
      <c r="N93" s="413"/>
    </row>
    <row r="94" spans="1:14">
      <c r="A94" s="413"/>
      <c r="B94" s="413"/>
      <c r="C94" s="413"/>
      <c r="D94" s="412"/>
      <c r="E94" s="412"/>
      <c r="F94" s="412"/>
      <c r="G94" s="412"/>
      <c r="H94" s="412"/>
      <c r="I94" s="412"/>
      <c r="J94" s="412"/>
      <c r="K94" s="412"/>
      <c r="L94" s="412"/>
      <c r="M94" s="413"/>
      <c r="N94" s="413"/>
    </row>
    <row r="95" spans="1:14">
      <c r="A95" s="413"/>
      <c r="B95" s="413"/>
      <c r="C95" s="413"/>
      <c r="D95" s="412"/>
      <c r="E95" s="412"/>
      <c r="F95" s="412"/>
      <c r="G95" s="412"/>
      <c r="H95" s="412"/>
      <c r="I95" s="412"/>
      <c r="J95" s="412"/>
      <c r="K95" s="412"/>
      <c r="L95" s="412"/>
      <c r="M95" s="413"/>
      <c r="N95" s="413"/>
    </row>
    <row r="96" spans="1:14">
      <c r="A96" s="413"/>
      <c r="B96" s="413"/>
      <c r="C96" s="413"/>
      <c r="D96" s="412"/>
      <c r="E96" s="412"/>
      <c r="F96" s="412"/>
      <c r="G96" s="412"/>
      <c r="H96" s="412"/>
      <c r="I96" s="412"/>
      <c r="J96" s="412"/>
      <c r="K96" s="412"/>
      <c r="L96" s="412"/>
      <c r="M96" s="413"/>
      <c r="N96" s="413"/>
    </row>
    <row r="97" spans="1:14">
      <c r="A97" s="413"/>
      <c r="B97" s="413"/>
      <c r="C97" s="413"/>
      <c r="D97" s="412"/>
      <c r="E97" s="412"/>
      <c r="F97" s="412"/>
      <c r="G97" s="412"/>
      <c r="H97" s="412"/>
      <c r="I97" s="412"/>
      <c r="J97" s="412"/>
      <c r="K97" s="412"/>
      <c r="L97" s="412"/>
      <c r="M97" s="413"/>
      <c r="N97" s="413"/>
    </row>
    <row r="98" spans="1:14">
      <c r="A98" s="413"/>
      <c r="B98" s="413"/>
      <c r="C98" s="413"/>
      <c r="D98" s="412"/>
      <c r="E98" s="412"/>
      <c r="F98" s="412"/>
      <c r="G98" s="412"/>
      <c r="H98" s="412"/>
      <c r="I98" s="412"/>
      <c r="J98" s="412"/>
      <c r="K98" s="412"/>
      <c r="L98" s="412"/>
      <c r="M98" s="413"/>
      <c r="N98" s="413"/>
    </row>
    <row r="99" spans="1:14">
      <c r="A99" s="413"/>
      <c r="B99" s="413"/>
      <c r="C99" s="413"/>
      <c r="D99" s="412"/>
      <c r="E99" s="412"/>
      <c r="F99" s="412"/>
      <c r="G99" s="412"/>
      <c r="H99" s="412"/>
      <c r="I99" s="412"/>
      <c r="J99" s="412"/>
      <c r="K99" s="412"/>
      <c r="L99" s="412"/>
      <c r="M99" s="413"/>
      <c r="N99" s="413"/>
    </row>
    <row r="100" spans="1:14">
      <c r="A100" s="413"/>
      <c r="B100" s="413"/>
      <c r="C100" s="413"/>
      <c r="D100" s="412"/>
      <c r="E100" s="412"/>
      <c r="F100" s="412"/>
      <c r="G100" s="412"/>
      <c r="H100" s="412"/>
      <c r="I100" s="412"/>
      <c r="J100" s="412"/>
      <c r="K100" s="412"/>
      <c r="L100" s="412"/>
      <c r="M100" s="413"/>
      <c r="N100" s="413"/>
    </row>
    <row r="101" spans="1:14">
      <c r="A101" s="413"/>
      <c r="B101" s="413"/>
      <c r="C101" s="413"/>
      <c r="D101" s="412"/>
      <c r="E101" s="412"/>
      <c r="F101" s="412"/>
      <c r="G101" s="412"/>
      <c r="H101" s="412"/>
      <c r="I101" s="412"/>
      <c r="J101" s="412"/>
      <c r="K101" s="412"/>
      <c r="L101" s="412"/>
      <c r="M101" s="413"/>
      <c r="N101" s="413"/>
    </row>
    <row r="102" spans="1:14">
      <c r="A102" s="413"/>
      <c r="B102" s="413"/>
      <c r="C102" s="413"/>
      <c r="D102" s="412"/>
      <c r="E102" s="412"/>
      <c r="F102" s="412"/>
      <c r="G102" s="412"/>
      <c r="H102" s="412"/>
      <c r="I102" s="412"/>
      <c r="J102" s="412"/>
      <c r="K102" s="412"/>
      <c r="L102" s="412"/>
      <c r="M102" s="413"/>
      <c r="N102" s="413"/>
    </row>
    <row r="103" spans="1:14">
      <c r="A103" s="413"/>
      <c r="B103" s="413"/>
      <c r="C103" s="413"/>
      <c r="D103" s="412"/>
      <c r="E103" s="412"/>
      <c r="F103" s="412"/>
      <c r="G103" s="412"/>
      <c r="H103" s="412"/>
      <c r="I103" s="412"/>
      <c r="J103" s="412"/>
      <c r="K103" s="412"/>
      <c r="L103" s="412"/>
      <c r="M103" s="413"/>
      <c r="N103" s="413"/>
    </row>
    <row r="104" spans="1:14">
      <c r="A104" s="413"/>
      <c r="B104" s="413"/>
      <c r="C104" s="413"/>
      <c r="D104" s="412"/>
      <c r="E104" s="412"/>
      <c r="F104" s="412"/>
      <c r="G104" s="412"/>
      <c r="H104" s="412"/>
      <c r="I104" s="412"/>
      <c r="J104" s="412"/>
      <c r="K104" s="412"/>
      <c r="L104" s="412"/>
      <c r="M104" s="413"/>
      <c r="N104" s="413"/>
    </row>
    <row r="105" spans="1:14">
      <c r="E105" s="412"/>
      <c r="F105" s="412"/>
      <c r="G105" s="412"/>
      <c r="H105" s="412"/>
      <c r="I105" s="412"/>
      <c r="J105" s="412"/>
      <c r="K105" s="412"/>
      <c r="L105" s="412"/>
      <c r="M105" s="413"/>
      <c r="N105" s="413"/>
    </row>
  </sheetData>
  <sheetProtection password="CDD0" sheet="1" objects="1" scenarios="1" selectLockedCells="1"/>
  <dataConsolidate/>
  <mergeCells count="28">
    <mergeCell ref="B59:C59"/>
    <mergeCell ref="B60:C60"/>
    <mergeCell ref="B61:C61"/>
    <mergeCell ref="A22:A23"/>
    <mergeCell ref="B2:C2"/>
    <mergeCell ref="B4:C4"/>
    <mergeCell ref="B5:C5"/>
    <mergeCell ref="B11:C11"/>
    <mergeCell ref="B12:C12"/>
    <mergeCell ref="B13:C13"/>
    <mergeCell ref="B3:C3"/>
    <mergeCell ref="B6:C6"/>
    <mergeCell ref="B1:C1"/>
    <mergeCell ref="A57:C57"/>
    <mergeCell ref="B62:C62"/>
    <mergeCell ref="A47:B47"/>
    <mergeCell ref="B10:C10"/>
    <mergeCell ref="B9:C9"/>
    <mergeCell ref="B16:C16"/>
    <mergeCell ref="B17:C17"/>
    <mergeCell ref="B18:C18"/>
    <mergeCell ref="B19:C19"/>
    <mergeCell ref="B24:C24"/>
    <mergeCell ref="B26:C26"/>
    <mergeCell ref="B27:C27"/>
    <mergeCell ref="B28:C28"/>
    <mergeCell ref="B29:C29"/>
    <mergeCell ref="B25:C25"/>
  </mergeCells>
  <dataValidations count="3">
    <dataValidation type="textLength" errorStyle="warning" operator="lessThanOrEqual" allowBlank="1" showInputMessage="1" showErrorMessage="1" error="max. 3000 Zeichen" sqref="D59:D62">
      <formula1>3000</formula1>
    </dataValidation>
    <dataValidation operator="greaterThan" allowBlank="1" showInputMessage="1" showErrorMessage="1" sqref="C34"/>
    <dataValidation operator="greaterThan" allowBlank="1" showInputMessage="1" showErrorMessage="1" sqref="B33 C33 B34"/>
  </dataValidations>
  <pageMargins left="0.23622047244094491" right="0.23622047244094491" top="0.74803149606299213" bottom="0.74803149606299213" header="0.31496062992125984" footer="0.31496062992125984"/>
  <pageSetup paperSize="9" scale="88" fitToHeight="0" orientation="portrait" r:id="rId1"/>
  <headerFooter>
    <oddFooter>&amp;L&amp;"Trebuchet MS,Kursiv"&amp;10&amp;D&amp;C&amp;"Trebuchet MS,Kursiv"&amp;10&amp;P/&amp;N&amp;"Trebuchet MS,Standard"&amp;11
&amp;R&amp;"Trebuchet MS,Kursiv"&amp;10&amp;A</oddFooter>
  </headerFooter>
  <rowBreaks count="2" manualBreakCount="2">
    <brk id="36" max="2" man="1"/>
    <brk id="56" max="2" man="1"/>
  </rowBreaks>
  <ignoredErrors>
    <ignoredError sqref="B5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4" r:id="rId4" name="Drop Down 6">
              <controlPr locked="0" defaultSize="0" autoLine="0" autoPict="0">
                <anchor moveWithCells="1">
                  <from>
                    <xdr:col>1</xdr:col>
                    <xdr:colOff>28575</xdr:colOff>
                    <xdr:row>6</xdr:row>
                    <xdr:rowOff>28575</xdr:rowOff>
                  </from>
                  <to>
                    <xdr:col>1</xdr:col>
                    <xdr:colOff>2438400</xdr:colOff>
                    <xdr:row>6</xdr:row>
                    <xdr:rowOff>228600</xdr:rowOff>
                  </to>
                </anchor>
              </controlPr>
            </control>
          </mc:Choice>
        </mc:AlternateContent>
        <mc:AlternateContent xmlns:mc="http://schemas.openxmlformats.org/markup-compatibility/2006">
          <mc:Choice Requires="x14">
            <control shapeId="2063" r:id="rId5" name="Drop Down 15">
              <controlPr locked="0" defaultSize="0" autoLine="0" autoPict="0">
                <anchor moveWithCells="1">
                  <from>
                    <xdr:col>1</xdr:col>
                    <xdr:colOff>28575</xdr:colOff>
                    <xdr:row>7</xdr:row>
                    <xdr:rowOff>28575</xdr:rowOff>
                  </from>
                  <to>
                    <xdr:col>1</xdr:col>
                    <xdr:colOff>2438400</xdr:colOff>
                    <xdr:row>7</xdr:row>
                    <xdr:rowOff>228600</xdr:rowOff>
                  </to>
                </anchor>
              </controlPr>
            </control>
          </mc:Choice>
        </mc:AlternateContent>
        <mc:AlternateContent xmlns:mc="http://schemas.openxmlformats.org/markup-compatibility/2006">
          <mc:Choice Requires="x14">
            <control shapeId="2072" r:id="rId6" name="Drop Down 24">
              <controlPr locked="0" defaultSize="0" autoLine="0" autoPict="0">
                <anchor moveWithCells="1">
                  <from>
                    <xdr:col>1</xdr:col>
                    <xdr:colOff>19050</xdr:colOff>
                    <xdr:row>57</xdr:row>
                    <xdr:rowOff>161925</xdr:rowOff>
                  </from>
                  <to>
                    <xdr:col>1</xdr:col>
                    <xdr:colOff>2209800</xdr:colOff>
                    <xdr:row>57</xdr:row>
                    <xdr:rowOff>447675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Liste!$D$3:$D$5</xm:f>
          </x14:formula1>
          <xm:sqref>B38 B48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D49"/>
  <sheetViews>
    <sheetView zoomScaleNormal="100" workbookViewId="0">
      <selection activeCell="B2" sqref="B2:C2"/>
    </sheetView>
  </sheetViews>
  <sheetFormatPr baseColWidth="10" defaultColWidth="11" defaultRowHeight="16.5"/>
  <cols>
    <col min="1" max="1" width="45" style="60" customWidth="1"/>
    <col min="2" max="2" width="32.375" style="36" customWidth="1"/>
    <col min="3" max="3" width="36.125" style="36" customWidth="1"/>
    <col min="4" max="4" width="24.125" style="34" customWidth="1"/>
    <col min="5" max="16384" width="11" style="34"/>
  </cols>
  <sheetData>
    <row r="1" spans="1:4" ht="86.25" customHeight="1" thickBot="1">
      <c r="A1" s="112" t="s">
        <v>533</v>
      </c>
      <c r="B1" s="51"/>
      <c r="C1" s="51"/>
      <c r="D1" s="167"/>
    </row>
    <row r="2" spans="1:4" ht="30.75" customHeight="1" thickBot="1">
      <c r="A2" s="48" t="s">
        <v>547</v>
      </c>
      <c r="B2" s="531"/>
      <c r="C2" s="531"/>
      <c r="D2" s="167"/>
    </row>
    <row r="3" spans="1:4" ht="30.75" customHeight="1" thickBot="1">
      <c r="A3" s="41" t="s">
        <v>546</v>
      </c>
      <c r="B3" s="583"/>
      <c r="C3" s="583"/>
      <c r="D3" s="167"/>
    </row>
    <row r="4" spans="1:4" ht="20.25" customHeight="1" thickBot="1">
      <c r="A4" s="48" t="s">
        <v>1</v>
      </c>
      <c r="B4" s="531"/>
      <c r="C4" s="531"/>
      <c r="D4" s="167"/>
    </row>
    <row r="5" spans="1:4" ht="20.25" customHeight="1" thickBot="1">
      <c r="A5" s="48" t="s">
        <v>2</v>
      </c>
      <c r="B5" s="531"/>
      <c r="C5" s="531"/>
      <c r="D5" s="167"/>
    </row>
    <row r="6" spans="1:4" ht="20.25" customHeight="1" thickBot="1">
      <c r="A6" s="41" t="s">
        <v>552</v>
      </c>
      <c r="B6" s="583"/>
      <c r="C6" s="583"/>
      <c r="D6" s="167"/>
    </row>
    <row r="7" spans="1:4" ht="20.25" customHeight="1" thickBot="1">
      <c r="A7" s="48" t="s">
        <v>3</v>
      </c>
      <c r="B7" s="92" t="str">
        <f>INDEX(Liste!$B$14:$B$16,C7)</f>
        <v>Bitte auswählen</v>
      </c>
      <c r="C7" s="94">
        <v>1</v>
      </c>
      <c r="D7" s="167" t="str">
        <f>B7</f>
        <v>Bitte auswählen</v>
      </c>
    </row>
    <row r="8" spans="1:4" ht="20.25" customHeight="1" thickBot="1">
      <c r="A8" s="48" t="s">
        <v>45</v>
      </c>
      <c r="B8" s="93" t="str">
        <f>INDEX(Liste!B3:B9,C8)</f>
        <v>Bitte auswählen</v>
      </c>
      <c r="C8" s="95">
        <v>1</v>
      </c>
      <c r="D8" s="167" t="str">
        <f>B8</f>
        <v>Bitte auswählen</v>
      </c>
    </row>
    <row r="9" spans="1:4" ht="34.5" customHeight="1" thickBot="1">
      <c r="A9" s="41" t="s">
        <v>597</v>
      </c>
      <c r="B9" s="581"/>
      <c r="C9" s="581"/>
      <c r="D9" s="95"/>
    </row>
    <row r="10" spans="1:4" ht="29.25" customHeight="1" thickBot="1">
      <c r="A10" s="41" t="s">
        <v>598</v>
      </c>
      <c r="B10" s="531"/>
      <c r="C10" s="531"/>
      <c r="D10" s="95"/>
    </row>
    <row r="11" spans="1:4" ht="27.75" customHeight="1" thickBot="1">
      <c r="A11" s="41" t="s">
        <v>599</v>
      </c>
      <c r="B11" s="582"/>
      <c r="C11" s="582"/>
      <c r="D11" s="95"/>
    </row>
    <row r="12" spans="1:4" s="35" customFormat="1" ht="20.25" customHeight="1">
      <c r="A12" s="49"/>
      <c r="B12" s="64"/>
      <c r="C12" s="64"/>
      <c r="D12" s="168"/>
    </row>
    <row r="13" spans="1:4" ht="19.5" thickBot="1">
      <c r="A13" s="46" t="s">
        <v>29</v>
      </c>
      <c r="B13" s="51"/>
      <c r="C13" s="51"/>
      <c r="D13" s="167"/>
    </row>
    <row r="14" spans="1:4" ht="17.25" thickBot="1">
      <c r="A14" s="48" t="s">
        <v>4</v>
      </c>
      <c r="B14" s="531"/>
      <c r="C14" s="531"/>
      <c r="D14" s="167"/>
    </row>
    <row r="15" spans="1:4" ht="17.25" thickBot="1">
      <c r="A15" s="48" t="s">
        <v>5</v>
      </c>
      <c r="B15" s="531"/>
      <c r="C15" s="531"/>
      <c r="D15" s="167"/>
    </row>
    <row r="16" spans="1:4" ht="17.25" thickBot="1">
      <c r="A16" s="48" t="s">
        <v>6</v>
      </c>
      <c r="B16" s="531"/>
      <c r="C16" s="531"/>
      <c r="D16" s="167"/>
    </row>
    <row r="17" spans="1:4" ht="17.25" thickBot="1">
      <c r="A17" s="48" t="s">
        <v>7</v>
      </c>
      <c r="B17" s="531"/>
      <c r="C17" s="531"/>
      <c r="D17" s="167"/>
    </row>
    <row r="18" spans="1:4" ht="17.25" thickBot="1">
      <c r="A18" s="48" t="s">
        <v>8</v>
      </c>
      <c r="B18" s="580"/>
      <c r="C18" s="580"/>
      <c r="D18" s="167"/>
    </row>
    <row r="19" spans="1:4" ht="21" customHeight="1">
      <c r="A19" s="52"/>
      <c r="B19" s="128"/>
      <c r="C19" s="127"/>
      <c r="D19" s="167"/>
    </row>
    <row r="20" spans="1:4" s="36" customFormat="1" ht="20.25" customHeight="1" thickBot="1">
      <c r="A20" s="53" t="s">
        <v>64</v>
      </c>
      <c r="B20" s="51"/>
      <c r="C20" s="51"/>
      <c r="D20" s="167"/>
    </row>
    <row r="21" spans="1:4" s="36" customFormat="1" ht="20.25" customHeight="1" thickBot="1">
      <c r="A21" s="43" t="s">
        <v>545</v>
      </c>
      <c r="B21" s="531"/>
      <c r="C21" s="531"/>
      <c r="D21" s="167"/>
    </row>
    <row r="22" spans="1:4" s="36" customFormat="1" ht="31.5" customHeight="1" thickBot="1">
      <c r="A22" s="48" t="s">
        <v>57</v>
      </c>
      <c r="B22" s="531"/>
      <c r="C22" s="531"/>
      <c r="D22" s="167"/>
    </row>
    <row r="23" spans="1:4" s="36" customFormat="1" ht="20.25" customHeight="1" thickBot="1">
      <c r="A23" s="48" t="s">
        <v>4</v>
      </c>
      <c r="B23" s="531"/>
      <c r="C23" s="531"/>
      <c r="D23" s="167"/>
    </row>
    <row r="24" spans="1:4" ht="15.75" customHeight="1" thickBot="1">
      <c r="A24" s="192" t="s">
        <v>681</v>
      </c>
      <c r="B24" s="531"/>
      <c r="C24" s="531"/>
      <c r="D24" s="167"/>
    </row>
    <row r="25" spans="1:4" ht="17.25" hidden="1" thickBot="1">
      <c r="A25" s="48" t="s">
        <v>6</v>
      </c>
      <c r="B25" s="531"/>
      <c r="C25" s="531"/>
      <c r="D25" s="167"/>
    </row>
    <row r="26" spans="1:4" ht="18.75" customHeight="1" thickBot="1">
      <c r="A26" s="48" t="s">
        <v>8</v>
      </c>
      <c r="B26" s="580"/>
      <c r="C26" s="580"/>
      <c r="D26" s="167"/>
    </row>
    <row r="27" spans="1:4" s="36" customFormat="1" ht="10.5" customHeight="1">
      <c r="A27" s="52"/>
      <c r="B27" s="128"/>
      <c r="C27" s="128"/>
      <c r="D27" s="167"/>
    </row>
    <row r="28" spans="1:4" s="36" customFormat="1" ht="30" customHeight="1" thickBot="1">
      <c r="A28" s="46" t="s">
        <v>703</v>
      </c>
      <c r="B28" s="61" t="s">
        <v>28</v>
      </c>
      <c r="C28" s="61" t="s">
        <v>63</v>
      </c>
      <c r="D28" s="167"/>
    </row>
    <row r="29" spans="1:4" s="36" customFormat="1" ht="20.25" customHeight="1" thickBot="1">
      <c r="A29" s="57" t="s">
        <v>9</v>
      </c>
      <c r="B29" s="40"/>
      <c r="C29" s="40"/>
      <c r="D29" s="167"/>
    </row>
    <row r="30" spans="1:4" s="36" customFormat="1" ht="20.25" customHeight="1" thickBot="1">
      <c r="A30" s="57" t="s">
        <v>10</v>
      </c>
      <c r="B30" s="124"/>
      <c r="C30" s="124"/>
      <c r="D30" s="167"/>
    </row>
    <row r="31" spans="1:4" ht="18" customHeight="1" thickBot="1">
      <c r="A31" s="57" t="s">
        <v>11</v>
      </c>
      <c r="B31" s="125">
        <f>SUM(B29:B30)</f>
        <v>0</v>
      </c>
      <c r="C31" s="125">
        <f>SUM(C29:C30)</f>
        <v>0</v>
      </c>
      <c r="D31" s="167"/>
    </row>
    <row r="32" spans="1:4">
      <c r="A32" s="58"/>
      <c r="C32" s="55"/>
      <c r="D32" s="167"/>
    </row>
    <row r="33" spans="1:4" s="36" customFormat="1" ht="20.25" customHeight="1" thickBot="1">
      <c r="A33" s="46" t="s">
        <v>553</v>
      </c>
      <c r="B33" s="98"/>
      <c r="C33" s="54"/>
      <c r="D33" s="167"/>
    </row>
    <row r="34" spans="1:4" s="36" customFormat="1" ht="20.25" customHeight="1" thickBot="1">
      <c r="A34" s="48" t="s">
        <v>12</v>
      </c>
      <c r="B34" s="97"/>
      <c r="C34" s="55"/>
      <c r="D34" s="167"/>
    </row>
    <row r="35" spans="1:4" s="36" customFormat="1" ht="20.25" customHeight="1" thickBot="1">
      <c r="A35" s="48" t="s">
        <v>13</v>
      </c>
      <c r="B35" s="44"/>
      <c r="C35" s="55"/>
      <c r="D35" s="167"/>
    </row>
    <row r="36" spans="1:4" s="36" customFormat="1" ht="20.25" customHeight="1" thickBot="1">
      <c r="A36" s="48" t="s">
        <v>14</v>
      </c>
      <c r="B36" s="44"/>
      <c r="C36" s="55"/>
      <c r="D36" s="167"/>
    </row>
    <row r="37" spans="1:4" ht="17.25" thickBot="1">
      <c r="A37" s="48" t="s">
        <v>15</v>
      </c>
      <c r="B37" s="44"/>
      <c r="C37" s="55"/>
      <c r="D37" s="167"/>
    </row>
    <row r="38" spans="1:4" ht="17.25" thickBot="1">
      <c r="A38" s="48" t="s">
        <v>56</v>
      </c>
      <c r="B38" s="44"/>
      <c r="C38" s="55"/>
      <c r="D38" s="167"/>
    </row>
    <row r="39" spans="1:4" ht="17.25" thickBot="1">
      <c r="A39" s="48" t="s">
        <v>516</v>
      </c>
      <c r="B39" s="477"/>
      <c r="C39" s="55"/>
      <c r="D39" s="167"/>
    </row>
    <row r="40" spans="1:4" ht="17.25" thickBot="1">
      <c r="A40" s="48" t="s">
        <v>517</v>
      </c>
      <c r="B40" s="477"/>
      <c r="C40" s="55"/>
      <c r="D40" s="167"/>
    </row>
    <row r="41" spans="1:4" ht="20.25" customHeight="1" thickBot="1">
      <c r="A41" s="48" t="s">
        <v>58</v>
      </c>
      <c r="B41" s="44"/>
      <c r="C41" s="55"/>
      <c r="D41" s="167"/>
    </row>
    <row r="42" spans="1:4" ht="20.25" customHeight="1">
      <c r="A42" s="52"/>
      <c r="B42" s="59"/>
      <c r="C42" s="55"/>
      <c r="D42" s="167"/>
    </row>
    <row r="43" spans="1:4" ht="60.75" customHeight="1" thickBot="1">
      <c r="A43" s="585" t="s">
        <v>519</v>
      </c>
      <c r="B43" s="585"/>
      <c r="C43" s="585"/>
      <c r="D43" s="167"/>
    </row>
    <row r="44" spans="1:4" ht="66" customHeight="1" thickBot="1">
      <c r="A44" s="99" t="s">
        <v>520</v>
      </c>
      <c r="B44" s="185" t="str">
        <f>INDEX(Liste!$B$14:$B$16,C44)</f>
        <v>Bitte auswählen</v>
      </c>
      <c r="C44" s="96">
        <v>1</v>
      </c>
      <c r="D44" s="167" t="str">
        <f>B44</f>
        <v>Bitte auswählen</v>
      </c>
    </row>
    <row r="45" spans="1:4" ht="120" customHeight="1" thickBot="1">
      <c r="A45" s="42" t="s">
        <v>594</v>
      </c>
      <c r="B45" s="586"/>
      <c r="C45" s="586"/>
      <c r="D45" s="165" t="str">
        <f>500 - LEN(B45) &amp; " verbleibend."</f>
        <v>500 verbleibend.</v>
      </c>
    </row>
    <row r="46" spans="1:4" ht="120" customHeight="1" thickBot="1">
      <c r="A46" s="42" t="s">
        <v>595</v>
      </c>
      <c r="B46" s="587"/>
      <c r="C46" s="587"/>
      <c r="D46" s="165" t="str">
        <f>500 - LEN(B46) &amp; " verbleibend."</f>
        <v>500 verbleibend.</v>
      </c>
    </row>
    <row r="47" spans="1:4" ht="120" customHeight="1" thickBot="1">
      <c r="A47" s="42" t="s">
        <v>596</v>
      </c>
      <c r="B47" s="587"/>
      <c r="C47" s="587"/>
      <c r="D47" s="165" t="str">
        <f>500 - LEN(B47) &amp; " verbleibend."</f>
        <v>500 verbleibend.</v>
      </c>
    </row>
    <row r="48" spans="1:4" ht="240" customHeight="1" thickBot="1">
      <c r="A48" s="42" t="s">
        <v>593</v>
      </c>
      <c r="B48" s="584"/>
      <c r="C48" s="584"/>
      <c r="D48" s="165" t="str">
        <f>1000 - LEN(B48) &amp; " verbleibend."</f>
        <v>1000 verbleibend.</v>
      </c>
    </row>
    <row r="49" spans="2:3">
      <c r="B49" s="122"/>
      <c r="C49" s="122"/>
    </row>
  </sheetData>
  <sheetProtection password="CDD0" sheet="1" objects="1" scenarios="1" selectLockedCells="1"/>
  <dataConsolidate/>
  <mergeCells count="24">
    <mergeCell ref="B26:C26"/>
    <mergeCell ref="B16:C16"/>
    <mergeCell ref="B17:C17"/>
    <mergeCell ref="B48:C48"/>
    <mergeCell ref="A43:C43"/>
    <mergeCell ref="B21:C21"/>
    <mergeCell ref="B22:C22"/>
    <mergeCell ref="B23:C23"/>
    <mergeCell ref="B24:C24"/>
    <mergeCell ref="B25:C25"/>
    <mergeCell ref="B45:C45"/>
    <mergeCell ref="B46:C46"/>
    <mergeCell ref="B47:C47"/>
    <mergeCell ref="B2:C2"/>
    <mergeCell ref="B4:C4"/>
    <mergeCell ref="B5:C5"/>
    <mergeCell ref="B14:C14"/>
    <mergeCell ref="B18:C18"/>
    <mergeCell ref="B15:C15"/>
    <mergeCell ref="B9:C9"/>
    <mergeCell ref="B10:C10"/>
    <mergeCell ref="B11:C11"/>
    <mergeCell ref="B3:C3"/>
    <mergeCell ref="B6:C6"/>
  </mergeCells>
  <dataValidations count="4">
    <dataValidation type="textLength" errorStyle="warning" operator="lessThanOrEqual" allowBlank="1" showInputMessage="1" showErrorMessage="1" error="max. 3000 Zeichen" sqref="D45:D48">
      <formula1>3000</formula1>
    </dataValidation>
    <dataValidation type="textLength" operator="lessThanOrEqual" allowBlank="1" showInputMessage="1" showErrorMessage="1" errorTitle="Zu viele Zeichen!" error="max. 2000 Zeichen eingeben!" sqref="B48:C48">
      <formula1>1000</formula1>
    </dataValidation>
    <dataValidation type="custom" allowBlank="1" showInputMessage="1" showErrorMessage="1" errorTitle="Email richtig?" error="Bitte gültige Email Adresse eingeben!" sqref="B41">
      <formula1>ISNUMBER(FIND("@",B41))=TRUE</formula1>
    </dataValidation>
    <dataValidation type="textLength" allowBlank="1" showInputMessage="1" showErrorMessage="1" errorTitle="Maximal 500 Zeichen!" error="Bitte maximal 500 Zeichen eingeben." sqref="B45:C47">
      <formula1>1</formula1>
      <formula2>500</formula2>
    </dataValidation>
  </dataValidations>
  <pageMargins left="0.25" right="0.25" top="0.75" bottom="0.75" header="0.3" footer="0.3"/>
  <pageSetup paperSize="9" scale="85" fitToHeight="0" orientation="portrait" r:id="rId1"/>
  <headerFooter>
    <oddFooter>&amp;L&amp;D&amp;C&amp;P
&amp;R&amp;A</oddFooter>
  </headerFooter>
  <rowBreaks count="1" manualBreakCount="1">
    <brk id="32"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Drop Down 2">
              <controlPr locked="0" defaultSize="0" autoLine="0" autoPict="0">
                <anchor moveWithCells="1">
                  <from>
                    <xdr:col>1</xdr:col>
                    <xdr:colOff>9525</xdr:colOff>
                    <xdr:row>43</xdr:row>
                    <xdr:rowOff>314325</xdr:rowOff>
                  </from>
                  <to>
                    <xdr:col>2</xdr:col>
                    <xdr:colOff>0</xdr:colOff>
                    <xdr:row>43</xdr:row>
                    <xdr:rowOff>600075</xdr:rowOff>
                  </to>
                </anchor>
              </controlPr>
            </control>
          </mc:Choice>
        </mc:AlternateContent>
        <mc:AlternateContent xmlns:mc="http://schemas.openxmlformats.org/markup-compatibility/2006">
          <mc:Choice Requires="x14">
            <control shapeId="3092" r:id="rId5" name="Drop Down 20">
              <controlPr locked="0" defaultSize="0" autoLine="0" autoPict="0">
                <anchor moveWithCells="1">
                  <from>
                    <xdr:col>1</xdr:col>
                    <xdr:colOff>28575</xdr:colOff>
                    <xdr:row>6</xdr:row>
                    <xdr:rowOff>28575</xdr:rowOff>
                  </from>
                  <to>
                    <xdr:col>2</xdr:col>
                    <xdr:colOff>0</xdr:colOff>
                    <xdr:row>6</xdr:row>
                    <xdr:rowOff>228600</xdr:rowOff>
                  </to>
                </anchor>
              </controlPr>
            </control>
          </mc:Choice>
        </mc:AlternateContent>
        <mc:AlternateContent xmlns:mc="http://schemas.openxmlformats.org/markup-compatibility/2006">
          <mc:Choice Requires="x14">
            <control shapeId="3093" r:id="rId6" name="Drop Down 21">
              <controlPr locked="0" defaultSize="0" autoLine="0" autoPict="0">
                <anchor moveWithCells="1">
                  <from>
                    <xdr:col>1</xdr:col>
                    <xdr:colOff>28575</xdr:colOff>
                    <xdr:row>7</xdr:row>
                    <xdr:rowOff>28575</xdr:rowOff>
                  </from>
                  <to>
                    <xdr:col>2</xdr:col>
                    <xdr:colOff>0</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Liste!$D$3:$D$5</xm:f>
          </x14:formula1>
          <xm:sqref>B34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K49"/>
  <sheetViews>
    <sheetView zoomScaleNormal="100" workbookViewId="0">
      <selection activeCell="B2" sqref="B2:C2"/>
    </sheetView>
  </sheetViews>
  <sheetFormatPr baseColWidth="10" defaultColWidth="11" defaultRowHeight="16.5"/>
  <cols>
    <col min="1" max="1" width="44.875" style="194" customWidth="1"/>
    <col min="2" max="2" width="32.375" style="55" customWidth="1"/>
    <col min="3" max="3" width="37.375" style="55" customWidth="1"/>
    <col min="4" max="4" width="22.125" style="47" customWidth="1"/>
    <col min="5" max="16384" width="11" style="47"/>
  </cols>
  <sheetData>
    <row r="1" spans="1:4" ht="68.25" customHeight="1" thickBot="1">
      <c r="A1" s="191" t="s">
        <v>620</v>
      </c>
      <c r="B1" s="51"/>
      <c r="C1" s="51"/>
    </row>
    <row r="2" spans="1:4" ht="30.75" customHeight="1" thickBot="1">
      <c r="A2" s="192" t="s">
        <v>547</v>
      </c>
      <c r="B2" s="588"/>
      <c r="C2" s="588"/>
      <c r="D2" s="167"/>
    </row>
    <row r="3" spans="1:4" ht="30.75" customHeight="1" thickBot="1">
      <c r="A3" s="193" t="s">
        <v>546</v>
      </c>
      <c r="B3" s="591"/>
      <c r="C3" s="591"/>
      <c r="D3" s="167"/>
    </row>
    <row r="4" spans="1:4" ht="20.25" customHeight="1" thickBot="1">
      <c r="A4" s="192" t="s">
        <v>1</v>
      </c>
      <c r="B4" s="588"/>
      <c r="C4" s="588"/>
      <c r="D4" s="167"/>
    </row>
    <row r="5" spans="1:4" ht="20.25" customHeight="1" thickBot="1">
      <c r="A5" s="192" t="s">
        <v>2</v>
      </c>
      <c r="B5" s="588"/>
      <c r="C5" s="588"/>
      <c r="D5" s="167"/>
    </row>
    <row r="6" spans="1:4" ht="20.25" customHeight="1" thickBot="1">
      <c r="A6" s="193" t="s">
        <v>552</v>
      </c>
      <c r="B6" s="591"/>
      <c r="C6" s="591"/>
      <c r="D6" s="167"/>
    </row>
    <row r="7" spans="1:4" ht="20.25" customHeight="1" thickBot="1">
      <c r="A7" s="192" t="s">
        <v>3</v>
      </c>
      <c r="B7" s="234" t="str">
        <f>INDEX(Liste!$B$14:$B$16,C7)</f>
        <v>Bitte auswählen</v>
      </c>
      <c r="C7" s="94">
        <v>1</v>
      </c>
      <c r="D7" s="167" t="str">
        <f>B7</f>
        <v>Bitte auswählen</v>
      </c>
    </row>
    <row r="8" spans="1:4" ht="20.25" customHeight="1" thickBot="1">
      <c r="A8" s="192" t="s">
        <v>45</v>
      </c>
      <c r="B8" s="235" t="str">
        <f>INDEX(Liste!B3:B9,C8)</f>
        <v>Bitte auswählen</v>
      </c>
      <c r="C8" s="95">
        <v>1</v>
      </c>
      <c r="D8" s="167" t="str">
        <f>B8</f>
        <v>Bitte auswählen</v>
      </c>
    </row>
    <row r="9" spans="1:4" ht="34.5" customHeight="1" thickBot="1">
      <c r="A9" s="193" t="s">
        <v>597</v>
      </c>
      <c r="B9" s="589"/>
      <c r="C9" s="589"/>
      <c r="D9" s="167"/>
    </row>
    <row r="10" spans="1:4" ht="29.25" customHeight="1" thickBot="1">
      <c r="A10" s="193" t="s">
        <v>598</v>
      </c>
      <c r="B10" s="588"/>
      <c r="C10" s="588"/>
      <c r="D10" s="167"/>
    </row>
    <row r="11" spans="1:4" ht="27.75" customHeight="1" thickBot="1">
      <c r="A11" s="193" t="s">
        <v>599</v>
      </c>
      <c r="B11" s="590"/>
      <c r="C11" s="590"/>
      <c r="D11" s="167"/>
    </row>
    <row r="12" spans="1:4" ht="20.25" customHeight="1">
      <c r="B12" s="176"/>
      <c r="C12" s="176"/>
      <c r="D12" s="167"/>
    </row>
    <row r="13" spans="1:4" ht="19.5" thickBot="1">
      <c r="A13" s="46" t="s">
        <v>29</v>
      </c>
      <c r="B13" s="51"/>
      <c r="C13" s="51"/>
      <c r="D13" s="167"/>
    </row>
    <row r="14" spans="1:4" ht="17.25" thickBot="1">
      <c r="A14" s="192" t="s">
        <v>4</v>
      </c>
      <c r="B14" s="588"/>
      <c r="C14" s="588"/>
      <c r="D14" s="167"/>
    </row>
    <row r="15" spans="1:4" ht="17.25" thickBot="1">
      <c r="A15" s="192" t="s">
        <v>5</v>
      </c>
      <c r="B15" s="588"/>
      <c r="C15" s="588"/>
      <c r="D15" s="167"/>
    </row>
    <row r="16" spans="1:4" ht="17.25" thickBot="1">
      <c r="A16" s="192" t="s">
        <v>6</v>
      </c>
      <c r="B16" s="588"/>
      <c r="C16" s="588"/>
      <c r="D16" s="167"/>
    </row>
    <row r="17" spans="1:4" ht="17.25" thickBot="1">
      <c r="A17" s="192" t="s">
        <v>7</v>
      </c>
      <c r="B17" s="588"/>
      <c r="C17" s="588"/>
      <c r="D17" s="167"/>
    </row>
    <row r="18" spans="1:4" ht="17.25" thickBot="1">
      <c r="A18" s="192" t="s">
        <v>8</v>
      </c>
      <c r="B18" s="589"/>
      <c r="C18" s="589"/>
      <c r="D18" s="167"/>
    </row>
    <row r="19" spans="1:4" ht="21" customHeight="1">
      <c r="A19" s="195"/>
      <c r="B19" s="126"/>
      <c r="C19" s="126"/>
      <c r="D19" s="167"/>
    </row>
    <row r="20" spans="1:4" s="55" customFormat="1" ht="20.25" customHeight="1" thickBot="1">
      <c r="A20" s="53" t="s">
        <v>64</v>
      </c>
      <c r="B20" s="51"/>
      <c r="C20" s="51"/>
      <c r="D20" s="167"/>
    </row>
    <row r="21" spans="1:4" s="55" customFormat="1" ht="20.25" customHeight="1" thickBot="1">
      <c r="A21" s="196" t="s">
        <v>545</v>
      </c>
      <c r="B21" s="588"/>
      <c r="C21" s="588"/>
      <c r="D21" s="167"/>
    </row>
    <row r="22" spans="1:4" s="55" customFormat="1" ht="20.25" customHeight="1" thickBot="1">
      <c r="A22" s="192" t="s">
        <v>57</v>
      </c>
      <c r="B22" s="588"/>
      <c r="C22" s="588"/>
      <c r="D22" s="167"/>
    </row>
    <row r="23" spans="1:4" s="55" customFormat="1" ht="20.25" customHeight="1" thickBot="1">
      <c r="A23" s="192" t="s">
        <v>4</v>
      </c>
      <c r="B23" s="588"/>
      <c r="C23" s="588"/>
      <c r="D23" s="167"/>
    </row>
    <row r="24" spans="1:4" ht="15.75" customHeight="1" thickBot="1">
      <c r="A24" s="192" t="s">
        <v>681</v>
      </c>
      <c r="B24" s="588"/>
      <c r="C24" s="588"/>
      <c r="D24" s="167"/>
    </row>
    <row r="25" spans="1:4" ht="17.25" hidden="1" thickBot="1">
      <c r="A25" s="192" t="s">
        <v>6</v>
      </c>
      <c r="B25" s="588"/>
      <c r="C25" s="588"/>
      <c r="D25" s="167"/>
    </row>
    <row r="26" spans="1:4" ht="18.75" customHeight="1" thickBot="1">
      <c r="A26" s="192" t="s">
        <v>8</v>
      </c>
      <c r="B26" s="589"/>
      <c r="C26" s="589"/>
      <c r="D26" s="167"/>
    </row>
    <row r="27" spans="1:4" s="55" customFormat="1" ht="9" customHeight="1">
      <c r="A27" s="195"/>
      <c r="B27" s="126"/>
      <c r="C27" s="126"/>
      <c r="D27" s="167"/>
    </row>
    <row r="28" spans="1:4" s="55" customFormat="1" ht="31.5" customHeight="1" thickBot="1">
      <c r="A28" s="46" t="s">
        <v>704</v>
      </c>
      <c r="B28" s="61" t="s">
        <v>28</v>
      </c>
      <c r="C28" s="61" t="s">
        <v>63</v>
      </c>
      <c r="D28" s="167"/>
    </row>
    <row r="29" spans="1:4" s="55" customFormat="1" ht="20.25" customHeight="1" thickBot="1">
      <c r="A29" s="197" t="s">
        <v>9</v>
      </c>
      <c r="B29" s="188"/>
      <c r="C29" s="188"/>
      <c r="D29" s="167"/>
    </row>
    <row r="30" spans="1:4" s="55" customFormat="1" ht="20.25" customHeight="1" thickBot="1">
      <c r="A30" s="197" t="s">
        <v>10</v>
      </c>
      <c r="B30" s="201"/>
      <c r="C30" s="202"/>
      <c r="D30" s="167"/>
    </row>
    <row r="31" spans="1:4" ht="18" customHeight="1" thickBot="1">
      <c r="A31" s="197" t="s">
        <v>11</v>
      </c>
      <c r="B31" s="125">
        <f>SUM(B29:B30)</f>
        <v>0</v>
      </c>
      <c r="C31" s="61">
        <f>SUM(C29:C30)</f>
        <v>0</v>
      </c>
      <c r="D31" s="167"/>
    </row>
    <row r="32" spans="1:4">
      <c r="A32" s="58"/>
      <c r="D32" s="167"/>
    </row>
    <row r="33" spans="1:11" s="55" customFormat="1" ht="20.25" customHeight="1" thickBot="1">
      <c r="A33" s="46" t="s">
        <v>553</v>
      </c>
      <c r="B33" s="51"/>
      <c r="C33" s="54"/>
      <c r="D33" s="167"/>
    </row>
    <row r="34" spans="1:11" s="55" customFormat="1" ht="20.25" customHeight="1" thickBot="1">
      <c r="A34" s="192" t="s">
        <v>12</v>
      </c>
      <c r="B34" s="203"/>
      <c r="D34" s="167"/>
    </row>
    <row r="35" spans="1:11" s="55" customFormat="1" ht="20.25" customHeight="1" thickBot="1">
      <c r="A35" s="192" t="s">
        <v>13</v>
      </c>
      <c r="B35" s="186"/>
      <c r="D35" s="167"/>
    </row>
    <row r="36" spans="1:11" s="55" customFormat="1" ht="20.25" customHeight="1" thickBot="1">
      <c r="A36" s="192" t="s">
        <v>14</v>
      </c>
      <c r="B36" s="186"/>
      <c r="D36" s="167"/>
    </row>
    <row r="37" spans="1:11" ht="17.25" thickBot="1">
      <c r="A37" s="192" t="s">
        <v>15</v>
      </c>
      <c r="B37" s="186"/>
      <c r="D37" s="167"/>
    </row>
    <row r="38" spans="1:11" ht="17.25" thickBot="1">
      <c r="A38" s="192" t="s">
        <v>56</v>
      </c>
      <c r="B38" s="186"/>
      <c r="D38" s="167"/>
    </row>
    <row r="39" spans="1:11" ht="17.25" thickBot="1">
      <c r="A39" s="192" t="s">
        <v>516</v>
      </c>
      <c r="B39" s="477"/>
      <c r="D39" s="167"/>
    </row>
    <row r="40" spans="1:11" ht="17.25" thickBot="1">
      <c r="A40" s="192" t="s">
        <v>517</v>
      </c>
      <c r="B40" s="477"/>
      <c r="D40" s="167"/>
    </row>
    <row r="41" spans="1:11" ht="20.25" customHeight="1" thickBot="1">
      <c r="A41" s="192" t="s">
        <v>58</v>
      </c>
      <c r="B41" s="186"/>
      <c r="D41" s="167"/>
    </row>
    <row r="42" spans="1:11" ht="20.25" customHeight="1">
      <c r="A42" s="195"/>
      <c r="B42" s="59"/>
      <c r="D42" s="167"/>
    </row>
    <row r="43" spans="1:11" ht="36.75" customHeight="1">
      <c r="A43" s="592" t="s">
        <v>519</v>
      </c>
      <c r="B43" s="592"/>
      <c r="C43" s="592"/>
      <c r="D43" s="167"/>
    </row>
    <row r="44" spans="1:11" ht="51" customHeight="1" thickBot="1">
      <c r="A44" s="198" t="s">
        <v>520</v>
      </c>
      <c r="B44" s="236" t="str">
        <f>INDEX(Liste!$B$14:$B$16,K44)</f>
        <v>Bitte auswählen</v>
      </c>
      <c r="D44" s="167" t="str">
        <f>B44</f>
        <v>Bitte auswählen</v>
      </c>
      <c r="K44" s="237">
        <v>1</v>
      </c>
    </row>
    <row r="45" spans="1:11" ht="120" customHeight="1" thickBot="1">
      <c r="A45" s="199" t="s">
        <v>594</v>
      </c>
      <c r="B45" s="586"/>
      <c r="C45" s="586"/>
      <c r="D45" s="165" t="str">
        <f>500 - LEN(B45) &amp; " verbleibend."</f>
        <v>500 verbleibend.</v>
      </c>
    </row>
    <row r="46" spans="1:11" ht="120" customHeight="1" thickBot="1">
      <c r="A46" s="199" t="s">
        <v>595</v>
      </c>
      <c r="B46" s="587"/>
      <c r="C46" s="587"/>
      <c r="D46" s="165" t="str">
        <f>500 - LEN(B46) &amp; " verbleibend."</f>
        <v>500 verbleibend.</v>
      </c>
    </row>
    <row r="47" spans="1:11" ht="120" customHeight="1" thickBot="1">
      <c r="A47" s="199" t="s">
        <v>596</v>
      </c>
      <c r="B47" s="587"/>
      <c r="C47" s="587"/>
      <c r="D47" s="165" t="str">
        <f>500 - LEN(B47) &amp; " verbleibend."</f>
        <v>500 verbleibend.</v>
      </c>
    </row>
    <row r="48" spans="1:11" ht="240" customHeight="1" thickBot="1">
      <c r="A48" s="199" t="s">
        <v>593</v>
      </c>
      <c r="B48" s="584"/>
      <c r="C48" s="584"/>
      <c r="D48" s="165" t="str">
        <f>1000 - LEN(B48) &amp; " verbleibend."</f>
        <v>1000 verbleibend.</v>
      </c>
    </row>
    <row r="49" spans="2:3">
      <c r="B49" s="200"/>
      <c r="C49" s="200"/>
    </row>
  </sheetData>
  <sheetProtection password="CDD0" sheet="1" objects="1" scenarios="1" selectLockedCells="1"/>
  <dataConsolidate/>
  <mergeCells count="24">
    <mergeCell ref="B45:C45"/>
    <mergeCell ref="B46:C46"/>
    <mergeCell ref="B47:C47"/>
    <mergeCell ref="B48:C48"/>
    <mergeCell ref="B22:C22"/>
    <mergeCell ref="B23:C23"/>
    <mergeCell ref="B24:C24"/>
    <mergeCell ref="B25:C25"/>
    <mergeCell ref="B26:C26"/>
    <mergeCell ref="A43:C43"/>
    <mergeCell ref="B21:C21"/>
    <mergeCell ref="B2:C2"/>
    <mergeCell ref="B4:C4"/>
    <mergeCell ref="B5:C5"/>
    <mergeCell ref="B9:C9"/>
    <mergeCell ref="B10:C10"/>
    <mergeCell ref="B11:C11"/>
    <mergeCell ref="B14:C14"/>
    <mergeCell ref="B15:C15"/>
    <mergeCell ref="B16:C16"/>
    <mergeCell ref="B17:C17"/>
    <mergeCell ref="B18:C18"/>
    <mergeCell ref="B6:C6"/>
    <mergeCell ref="B3:C3"/>
  </mergeCells>
  <dataValidations count="2">
    <dataValidation type="custom" allowBlank="1" showInputMessage="1" showErrorMessage="1" errorTitle="Email richtig?" error="Bitte gültige Email Adresse eingeben!" sqref="B41">
      <formula1>ISNUMBER(FIND("@",B41))=TRUE</formula1>
    </dataValidation>
    <dataValidation type="textLength" errorStyle="warning" operator="lessThanOrEqual" allowBlank="1" showInputMessage="1" showErrorMessage="1" error="max. 3000 Zeichen" sqref="D45:D48">
      <formula1>3000</formula1>
    </dataValidation>
  </dataValidations>
  <pageMargins left="0.25" right="0.25" top="0.75" bottom="0.75" header="0.3" footer="0.3"/>
  <pageSetup paperSize="9" scale="86" fitToHeight="0" orientation="portrait" r:id="rId1"/>
  <headerFooter>
    <oddFooter>&amp;L&amp;D&amp;C&amp;P
&amp;R&amp;A</oddFooter>
  </headerFooter>
  <ignoredErrors>
    <ignoredError sqref="B44 B7:B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Drop Down 1">
              <controlPr locked="0" defaultSize="0" autoLine="0" autoPict="0">
                <anchor moveWithCells="1">
                  <from>
                    <xdr:col>1</xdr:col>
                    <xdr:colOff>9525</xdr:colOff>
                    <xdr:row>43</xdr:row>
                    <xdr:rowOff>76200</xdr:rowOff>
                  </from>
                  <to>
                    <xdr:col>2</xdr:col>
                    <xdr:colOff>0</xdr:colOff>
                    <xdr:row>43</xdr:row>
                    <xdr:rowOff>447675</xdr:rowOff>
                  </to>
                </anchor>
              </controlPr>
            </control>
          </mc:Choice>
        </mc:AlternateContent>
        <mc:AlternateContent xmlns:mc="http://schemas.openxmlformats.org/markup-compatibility/2006">
          <mc:Choice Requires="x14">
            <control shapeId="44034" r:id="rId5" name="Drop Down 2">
              <controlPr locked="0" defaultSize="0" autoLine="0" autoPict="0">
                <anchor moveWithCells="1">
                  <from>
                    <xdr:col>1</xdr:col>
                    <xdr:colOff>28575</xdr:colOff>
                    <xdr:row>6</xdr:row>
                    <xdr:rowOff>28575</xdr:rowOff>
                  </from>
                  <to>
                    <xdr:col>2</xdr:col>
                    <xdr:colOff>0</xdr:colOff>
                    <xdr:row>6</xdr:row>
                    <xdr:rowOff>228600</xdr:rowOff>
                  </to>
                </anchor>
              </controlPr>
            </control>
          </mc:Choice>
        </mc:AlternateContent>
        <mc:AlternateContent xmlns:mc="http://schemas.openxmlformats.org/markup-compatibility/2006">
          <mc:Choice Requires="x14">
            <control shapeId="44035" r:id="rId6" name="Drop Down 3">
              <controlPr locked="0" defaultSize="0" autoLine="0" autoPict="0">
                <anchor moveWithCells="1">
                  <from>
                    <xdr:col>1</xdr:col>
                    <xdr:colOff>28575</xdr:colOff>
                    <xdr:row>7</xdr:row>
                    <xdr:rowOff>28575</xdr:rowOff>
                  </from>
                  <to>
                    <xdr:col>2</xdr:col>
                    <xdr:colOff>0</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Liste!$D$3:$D$5</xm:f>
          </x14:formula1>
          <xm:sqref>B34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K49"/>
  <sheetViews>
    <sheetView zoomScaleNormal="100" workbookViewId="0">
      <selection activeCell="B2" sqref="B2:C2"/>
    </sheetView>
  </sheetViews>
  <sheetFormatPr baseColWidth="10" defaultColWidth="11" defaultRowHeight="16.5"/>
  <cols>
    <col min="1" max="1" width="42.375" style="194" customWidth="1"/>
    <col min="2" max="2" width="32.375" style="55" customWidth="1"/>
    <col min="3" max="3" width="35.125" style="55" customWidth="1"/>
    <col min="4" max="4" width="22.625" style="47" customWidth="1"/>
    <col min="5" max="16384" width="11" style="47"/>
  </cols>
  <sheetData>
    <row r="1" spans="1:11" ht="68.25" customHeight="1" thickBot="1">
      <c r="A1" s="191" t="s">
        <v>621</v>
      </c>
      <c r="B1" s="51"/>
      <c r="C1" s="51"/>
    </row>
    <row r="2" spans="1:11" ht="30.75" customHeight="1" thickBot="1">
      <c r="A2" s="192" t="s">
        <v>547</v>
      </c>
      <c r="B2" s="588"/>
      <c r="C2" s="588"/>
      <c r="D2" s="167"/>
    </row>
    <row r="3" spans="1:11" ht="30.75" customHeight="1" thickBot="1">
      <c r="A3" s="193" t="s">
        <v>546</v>
      </c>
      <c r="B3" s="591"/>
      <c r="C3" s="591"/>
      <c r="D3" s="167"/>
    </row>
    <row r="4" spans="1:11" ht="20.25" customHeight="1" thickBot="1">
      <c r="A4" s="192" t="s">
        <v>1</v>
      </c>
      <c r="B4" s="588"/>
      <c r="C4" s="588"/>
      <c r="D4" s="167"/>
    </row>
    <row r="5" spans="1:11" ht="20.25" customHeight="1" thickBot="1">
      <c r="A5" s="192" t="s">
        <v>2</v>
      </c>
      <c r="B5" s="588"/>
      <c r="C5" s="588"/>
      <c r="D5" s="167"/>
    </row>
    <row r="6" spans="1:11" ht="20.25" customHeight="1" thickBot="1">
      <c r="A6" s="193" t="s">
        <v>552</v>
      </c>
      <c r="B6" s="591"/>
      <c r="C6" s="591"/>
      <c r="D6" s="167"/>
    </row>
    <row r="7" spans="1:11" ht="20.25" customHeight="1" thickBot="1">
      <c r="A7" s="192" t="s">
        <v>3</v>
      </c>
      <c r="B7" s="92" t="str">
        <f>INDEX(Liste!$B$14:$B$16,K7)</f>
        <v>NEIN</v>
      </c>
      <c r="D7" s="167" t="str">
        <f>B7</f>
        <v>NEIN</v>
      </c>
      <c r="K7" s="94">
        <v>3</v>
      </c>
    </row>
    <row r="8" spans="1:11" ht="20.25" customHeight="1" thickBot="1">
      <c r="A8" s="192" t="s">
        <v>45</v>
      </c>
      <c r="B8" s="93" t="str">
        <f>INDEX(Liste!B3:B9,K8)</f>
        <v>Bitte auswählen</v>
      </c>
      <c r="D8" s="167" t="str">
        <f>B8</f>
        <v>Bitte auswählen</v>
      </c>
      <c r="K8" s="95">
        <v>1</v>
      </c>
    </row>
    <row r="9" spans="1:11" ht="34.5" customHeight="1" thickBot="1">
      <c r="A9" s="193" t="s">
        <v>597</v>
      </c>
      <c r="B9" s="589"/>
      <c r="C9" s="589"/>
      <c r="D9" s="167"/>
    </row>
    <row r="10" spans="1:11" ht="29.25" customHeight="1" thickBot="1">
      <c r="A10" s="193" t="s">
        <v>598</v>
      </c>
      <c r="B10" s="588"/>
      <c r="C10" s="588"/>
      <c r="D10" s="167"/>
    </row>
    <row r="11" spans="1:11" ht="27.75" customHeight="1" thickBot="1">
      <c r="A11" s="193" t="s">
        <v>599</v>
      </c>
      <c r="B11" s="593"/>
      <c r="C11" s="593"/>
      <c r="D11" s="167"/>
    </row>
    <row r="12" spans="1:11" ht="20.25" customHeight="1">
      <c r="B12" s="204"/>
      <c r="C12" s="204"/>
      <c r="D12" s="167"/>
    </row>
    <row r="13" spans="1:11" ht="19.5" thickBot="1">
      <c r="A13" s="46" t="s">
        <v>29</v>
      </c>
      <c r="B13" s="51"/>
      <c r="C13" s="51"/>
      <c r="D13" s="167"/>
    </row>
    <row r="14" spans="1:11" ht="17.25" thickBot="1">
      <c r="A14" s="192" t="s">
        <v>4</v>
      </c>
      <c r="B14" s="588"/>
      <c r="C14" s="588"/>
      <c r="D14" s="167"/>
    </row>
    <row r="15" spans="1:11" ht="17.25" thickBot="1">
      <c r="A15" s="192" t="s">
        <v>5</v>
      </c>
      <c r="B15" s="588"/>
      <c r="C15" s="588"/>
      <c r="D15" s="167"/>
    </row>
    <row r="16" spans="1:11" ht="17.25" thickBot="1">
      <c r="A16" s="192" t="s">
        <v>6</v>
      </c>
      <c r="B16" s="588"/>
      <c r="C16" s="588"/>
      <c r="D16" s="167"/>
    </row>
    <row r="17" spans="1:4" ht="17.25" thickBot="1">
      <c r="A17" s="192" t="s">
        <v>7</v>
      </c>
      <c r="B17" s="588"/>
      <c r="C17" s="588"/>
      <c r="D17" s="167"/>
    </row>
    <row r="18" spans="1:4" ht="25.5" customHeight="1" thickBot="1">
      <c r="A18" s="192" t="s">
        <v>8</v>
      </c>
      <c r="B18" s="588"/>
      <c r="C18" s="588"/>
      <c r="D18" s="167"/>
    </row>
    <row r="19" spans="1:4" ht="21" customHeight="1">
      <c r="A19" s="195"/>
      <c r="B19" s="126"/>
      <c r="C19" s="127"/>
      <c r="D19" s="167"/>
    </row>
    <row r="20" spans="1:4" s="55" customFormat="1" ht="20.25" customHeight="1" thickBot="1">
      <c r="A20" s="53" t="s">
        <v>64</v>
      </c>
      <c r="B20" s="51"/>
      <c r="C20" s="51"/>
      <c r="D20" s="167"/>
    </row>
    <row r="21" spans="1:4" s="55" customFormat="1" ht="20.25" customHeight="1" thickBot="1">
      <c r="A21" s="196" t="s">
        <v>545</v>
      </c>
      <c r="B21" s="588"/>
      <c r="C21" s="588"/>
      <c r="D21" s="167"/>
    </row>
    <row r="22" spans="1:4" s="55" customFormat="1" ht="20.25" customHeight="1" thickBot="1">
      <c r="A22" s="192" t="s">
        <v>57</v>
      </c>
      <c r="B22" s="588"/>
      <c r="C22" s="588"/>
      <c r="D22" s="167"/>
    </row>
    <row r="23" spans="1:4" s="55" customFormat="1" ht="20.25" customHeight="1" thickBot="1">
      <c r="A23" s="192" t="s">
        <v>4</v>
      </c>
      <c r="B23" s="588"/>
      <c r="C23" s="588"/>
      <c r="D23" s="167"/>
    </row>
    <row r="24" spans="1:4" ht="15.75" customHeight="1" thickBot="1">
      <c r="A24" s="192" t="s">
        <v>681</v>
      </c>
      <c r="B24" s="588"/>
      <c r="C24" s="588"/>
      <c r="D24" s="167"/>
    </row>
    <row r="25" spans="1:4" ht="17.25" hidden="1" thickBot="1">
      <c r="A25" s="192" t="s">
        <v>6</v>
      </c>
      <c r="B25" s="588"/>
      <c r="C25" s="588"/>
      <c r="D25" s="167"/>
    </row>
    <row r="26" spans="1:4" ht="18.75" customHeight="1" thickBot="1">
      <c r="A26" s="192" t="s">
        <v>8</v>
      </c>
      <c r="B26" s="589"/>
      <c r="C26" s="589"/>
      <c r="D26" s="167"/>
    </row>
    <row r="27" spans="1:4" s="55" customFormat="1" ht="11.25" customHeight="1">
      <c r="A27" s="195"/>
      <c r="B27" s="126"/>
      <c r="C27" s="126"/>
      <c r="D27" s="167"/>
    </row>
    <row r="28" spans="1:4" s="55" customFormat="1" ht="31.5" customHeight="1" thickBot="1">
      <c r="A28" s="46" t="s">
        <v>704</v>
      </c>
      <c r="B28" s="61" t="s">
        <v>28</v>
      </c>
      <c r="C28" s="61" t="s">
        <v>63</v>
      </c>
      <c r="D28" s="167"/>
    </row>
    <row r="29" spans="1:4" s="55" customFormat="1" ht="20.25" customHeight="1" thickBot="1">
      <c r="A29" s="197" t="s">
        <v>9</v>
      </c>
      <c r="B29" s="188"/>
      <c r="C29" s="188"/>
      <c r="D29" s="167"/>
    </row>
    <row r="30" spans="1:4" s="55" customFormat="1" ht="20.25" customHeight="1" thickBot="1">
      <c r="A30" s="197" t="s">
        <v>10</v>
      </c>
      <c r="B30" s="201"/>
      <c r="C30" s="201"/>
      <c r="D30" s="167"/>
    </row>
    <row r="31" spans="1:4" ht="18" customHeight="1" thickBot="1">
      <c r="A31" s="197" t="s">
        <v>11</v>
      </c>
      <c r="B31" s="125">
        <f>SUM(B29:B30)</f>
        <v>0</v>
      </c>
      <c r="C31" s="125">
        <f>SUM(C29:C30)</f>
        <v>0</v>
      </c>
      <c r="D31" s="167"/>
    </row>
    <row r="32" spans="1:4">
      <c r="A32" s="58"/>
      <c r="D32" s="167"/>
    </row>
    <row r="33" spans="1:11" s="55" customFormat="1" ht="20.25" customHeight="1" thickBot="1">
      <c r="A33" s="46" t="s">
        <v>553</v>
      </c>
      <c r="B33" s="51"/>
      <c r="C33" s="54"/>
      <c r="D33" s="167"/>
    </row>
    <row r="34" spans="1:11" s="55" customFormat="1" ht="20.25" customHeight="1" thickBot="1">
      <c r="A34" s="192" t="s">
        <v>12</v>
      </c>
      <c r="B34" s="203"/>
      <c r="D34" s="167"/>
    </row>
    <row r="35" spans="1:11" s="55" customFormat="1" ht="20.25" customHeight="1" thickBot="1">
      <c r="A35" s="192" t="s">
        <v>13</v>
      </c>
      <c r="B35" s="186"/>
      <c r="D35" s="167"/>
    </row>
    <row r="36" spans="1:11" s="55" customFormat="1" ht="20.25" customHeight="1" thickBot="1">
      <c r="A36" s="192" t="s">
        <v>14</v>
      </c>
      <c r="B36" s="186"/>
      <c r="D36" s="167"/>
    </row>
    <row r="37" spans="1:11" ht="17.25" thickBot="1">
      <c r="A37" s="192" t="s">
        <v>15</v>
      </c>
      <c r="B37" s="186"/>
      <c r="D37" s="167"/>
    </row>
    <row r="38" spans="1:11" ht="17.25" thickBot="1">
      <c r="A38" s="192" t="s">
        <v>56</v>
      </c>
      <c r="B38" s="186"/>
      <c r="D38" s="167"/>
    </row>
    <row r="39" spans="1:11" ht="17.25" thickBot="1">
      <c r="A39" s="192" t="s">
        <v>516</v>
      </c>
      <c r="B39" s="478"/>
      <c r="D39" s="167"/>
    </row>
    <row r="40" spans="1:11" ht="17.25" thickBot="1">
      <c r="A40" s="192" t="s">
        <v>517</v>
      </c>
      <c r="B40" s="478"/>
      <c r="D40" s="167"/>
    </row>
    <row r="41" spans="1:11" ht="20.25" customHeight="1" thickBot="1">
      <c r="A41" s="192" t="s">
        <v>58</v>
      </c>
      <c r="B41" s="205"/>
      <c r="D41" s="167"/>
    </row>
    <row r="42" spans="1:11" ht="20.25" customHeight="1">
      <c r="A42" s="195"/>
      <c r="B42" s="123"/>
      <c r="D42" s="167"/>
    </row>
    <row r="43" spans="1:11" ht="55.5" customHeight="1" thickBot="1">
      <c r="A43" s="594" t="s">
        <v>519</v>
      </c>
      <c r="B43" s="594"/>
      <c r="C43" s="594"/>
      <c r="D43" s="167"/>
    </row>
    <row r="44" spans="1:11" ht="51.75" customHeight="1" thickBot="1">
      <c r="A44" s="198" t="s">
        <v>520</v>
      </c>
      <c r="B44" s="493" t="str">
        <f>INDEX(Liste!$B$14:$B$16,K44)</f>
        <v>Bitte auswählen</v>
      </c>
      <c r="D44" s="167" t="str">
        <f>B44</f>
        <v>Bitte auswählen</v>
      </c>
      <c r="K44" s="237">
        <v>1</v>
      </c>
    </row>
    <row r="45" spans="1:11" ht="120" customHeight="1" thickBot="1">
      <c r="A45" s="199" t="s">
        <v>594</v>
      </c>
      <c r="B45" s="587"/>
      <c r="C45" s="587"/>
      <c r="D45" s="165" t="str">
        <f>500 - LEN(B45) &amp; " verbleibend."</f>
        <v>500 verbleibend.</v>
      </c>
    </row>
    <row r="46" spans="1:11" ht="120" customHeight="1" thickBot="1">
      <c r="A46" s="199" t="s">
        <v>595</v>
      </c>
      <c r="B46" s="587"/>
      <c r="C46" s="587"/>
      <c r="D46" s="165" t="str">
        <f>500 - LEN(B46) &amp; " verbleibend."</f>
        <v>500 verbleibend.</v>
      </c>
    </row>
    <row r="47" spans="1:11" ht="120" customHeight="1" thickBot="1">
      <c r="A47" s="199" t="s">
        <v>596</v>
      </c>
      <c r="B47" s="587"/>
      <c r="C47" s="587"/>
      <c r="D47" s="165" t="str">
        <f>500 - LEN(B47) &amp; " verbleibend."</f>
        <v>500 verbleibend.</v>
      </c>
    </row>
    <row r="48" spans="1:11" ht="240" customHeight="1" thickBot="1">
      <c r="A48" s="199" t="s">
        <v>593</v>
      </c>
      <c r="B48" s="584"/>
      <c r="C48" s="584"/>
      <c r="D48" s="165" t="str">
        <f>1000 - LEN(B48) &amp; " verbleibend."</f>
        <v>1000 verbleibend.</v>
      </c>
    </row>
    <row r="49" spans="2:3">
      <c r="B49" s="200"/>
      <c r="C49" s="200"/>
    </row>
  </sheetData>
  <sheetProtection password="CDD0" sheet="1" objects="1" scenarios="1" selectLockedCells="1"/>
  <dataConsolidate/>
  <mergeCells count="24">
    <mergeCell ref="B45:C45"/>
    <mergeCell ref="B46:C46"/>
    <mergeCell ref="B47:C47"/>
    <mergeCell ref="B48:C48"/>
    <mergeCell ref="B22:C22"/>
    <mergeCell ref="B23:C23"/>
    <mergeCell ref="B24:C24"/>
    <mergeCell ref="B25:C25"/>
    <mergeCell ref="B26:C26"/>
    <mergeCell ref="A43:C43"/>
    <mergeCell ref="B21:C21"/>
    <mergeCell ref="B2:C2"/>
    <mergeCell ref="B4:C4"/>
    <mergeCell ref="B5:C5"/>
    <mergeCell ref="B9:C9"/>
    <mergeCell ref="B10:C10"/>
    <mergeCell ref="B11:C11"/>
    <mergeCell ref="B14:C14"/>
    <mergeCell ref="B15:C15"/>
    <mergeCell ref="B16:C16"/>
    <mergeCell ref="B17:C17"/>
    <mergeCell ref="B18:C18"/>
    <mergeCell ref="B3:C3"/>
    <mergeCell ref="B6:C6"/>
  </mergeCells>
  <dataValidations count="2">
    <dataValidation type="textLength" errorStyle="warning" operator="lessThanOrEqual" allowBlank="1" showInputMessage="1" showErrorMessage="1" error="max. 3000 Zeichen" sqref="D45:D48">
      <formula1>3000</formula1>
    </dataValidation>
    <dataValidation type="custom" allowBlank="1" showInputMessage="1" showErrorMessage="1" errorTitle="Email richtig?" error="Bitte gültige Email Adresse eingeben!" sqref="B41">
      <formula1>ISNUMBER(FIND("@",B41))=TRUE</formula1>
    </dataValidation>
  </dataValidations>
  <pageMargins left="0.70866141732283472" right="0.70866141732283472" top="0.78740157480314965" bottom="0.78740157480314965" header="0.31496062992125984" footer="0.31496062992125984"/>
  <pageSetup paperSize="9" scale="77" fitToHeight="0" orientation="portrait" r:id="rId1"/>
  <headerFooter>
    <oddFooter>&amp;L&amp;D&amp;C&amp;P
&amp;R&amp;A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5057" r:id="rId4" name="Drop Down 1">
              <controlPr locked="0" defaultSize="0" autoLine="0" autoPict="0">
                <anchor moveWithCells="1">
                  <from>
                    <xdr:col>1</xdr:col>
                    <xdr:colOff>9525</xdr:colOff>
                    <xdr:row>43</xdr:row>
                    <xdr:rowOff>171450</xdr:rowOff>
                  </from>
                  <to>
                    <xdr:col>1</xdr:col>
                    <xdr:colOff>2447925</xdr:colOff>
                    <xdr:row>43</xdr:row>
                    <xdr:rowOff>457200</xdr:rowOff>
                  </to>
                </anchor>
              </controlPr>
            </control>
          </mc:Choice>
        </mc:AlternateContent>
        <mc:AlternateContent xmlns:mc="http://schemas.openxmlformats.org/markup-compatibility/2006">
          <mc:Choice Requires="x14">
            <control shapeId="45058" r:id="rId5" name="Drop Down 2">
              <controlPr locked="0" defaultSize="0" autoLine="0" autoPict="0">
                <anchor moveWithCells="1">
                  <from>
                    <xdr:col>1</xdr:col>
                    <xdr:colOff>28575</xdr:colOff>
                    <xdr:row>6</xdr:row>
                    <xdr:rowOff>28575</xdr:rowOff>
                  </from>
                  <to>
                    <xdr:col>1</xdr:col>
                    <xdr:colOff>2438400</xdr:colOff>
                    <xdr:row>6</xdr:row>
                    <xdr:rowOff>228600</xdr:rowOff>
                  </to>
                </anchor>
              </controlPr>
            </control>
          </mc:Choice>
        </mc:AlternateContent>
        <mc:AlternateContent xmlns:mc="http://schemas.openxmlformats.org/markup-compatibility/2006">
          <mc:Choice Requires="x14">
            <control shapeId="45059" r:id="rId6" name="Drop Down 3">
              <controlPr locked="0" defaultSize="0" autoLine="0" autoPict="0">
                <anchor moveWithCells="1">
                  <from>
                    <xdr:col>1</xdr:col>
                    <xdr:colOff>28575</xdr:colOff>
                    <xdr:row>7</xdr:row>
                    <xdr:rowOff>28575</xdr:rowOff>
                  </from>
                  <to>
                    <xdr:col>1</xdr:col>
                    <xdr:colOff>2438400</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Liste!$D$3:$D$5</xm:f>
          </x14:formula1>
          <xm:sqref>B34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K49"/>
  <sheetViews>
    <sheetView zoomScaleNormal="100" workbookViewId="0">
      <selection activeCell="B2" sqref="B2:C2"/>
    </sheetView>
  </sheetViews>
  <sheetFormatPr baseColWidth="10" defaultColWidth="11" defaultRowHeight="16.5"/>
  <cols>
    <col min="1" max="1" width="42.375" style="194" customWidth="1"/>
    <col min="2" max="2" width="32.375" style="55" customWidth="1"/>
    <col min="3" max="3" width="39" style="55" customWidth="1"/>
    <col min="4" max="4" width="16.75" style="47" customWidth="1"/>
    <col min="5" max="16384" width="11" style="47"/>
  </cols>
  <sheetData>
    <row r="1" spans="1:4" ht="68.25" customHeight="1" thickBot="1">
      <c r="A1" s="191" t="s">
        <v>622</v>
      </c>
      <c r="B1" s="51"/>
      <c r="C1" s="51"/>
      <c r="D1" s="167"/>
    </row>
    <row r="2" spans="1:4" ht="30.75" customHeight="1" thickBot="1">
      <c r="A2" s="192" t="s">
        <v>547</v>
      </c>
      <c r="B2" s="588"/>
      <c r="C2" s="588"/>
      <c r="D2" s="167"/>
    </row>
    <row r="3" spans="1:4" ht="30.75" customHeight="1" thickBot="1">
      <c r="A3" s="193" t="s">
        <v>546</v>
      </c>
      <c r="B3" s="591"/>
      <c r="C3" s="591"/>
      <c r="D3" s="167"/>
    </row>
    <row r="4" spans="1:4" ht="20.25" customHeight="1" thickBot="1">
      <c r="A4" s="192" t="s">
        <v>1</v>
      </c>
      <c r="B4" s="588"/>
      <c r="C4" s="588"/>
      <c r="D4" s="167"/>
    </row>
    <row r="5" spans="1:4" ht="20.25" customHeight="1" thickBot="1">
      <c r="A5" s="192" t="s">
        <v>2</v>
      </c>
      <c r="B5" s="588"/>
      <c r="C5" s="588"/>
      <c r="D5" s="167"/>
    </row>
    <row r="6" spans="1:4" ht="20.25" customHeight="1" thickBot="1">
      <c r="A6" s="193" t="s">
        <v>552</v>
      </c>
      <c r="B6" s="591"/>
      <c r="C6" s="591"/>
      <c r="D6" s="167"/>
    </row>
    <row r="7" spans="1:4" ht="20.25" customHeight="1" thickBot="1">
      <c r="A7" s="192" t="s">
        <v>3</v>
      </c>
      <c r="B7" s="234" t="str">
        <f>INDEX(Liste!$B$14:$B$16,C7)</f>
        <v>Bitte auswählen</v>
      </c>
      <c r="C7" s="94">
        <v>1</v>
      </c>
      <c r="D7" s="167" t="str">
        <f>B7</f>
        <v>Bitte auswählen</v>
      </c>
    </row>
    <row r="8" spans="1:4" ht="20.25" customHeight="1" thickBot="1">
      <c r="A8" s="192" t="s">
        <v>45</v>
      </c>
      <c r="B8" s="235" t="str">
        <f>INDEX(Liste!B3:B9,C8)</f>
        <v>Bitte auswählen</v>
      </c>
      <c r="C8" s="95">
        <v>1</v>
      </c>
      <c r="D8" s="167" t="str">
        <f>B8</f>
        <v>Bitte auswählen</v>
      </c>
    </row>
    <row r="9" spans="1:4" ht="34.5" customHeight="1" thickBot="1">
      <c r="A9" s="193" t="s">
        <v>597</v>
      </c>
      <c r="B9" s="589"/>
      <c r="C9" s="589"/>
      <c r="D9" s="167"/>
    </row>
    <row r="10" spans="1:4" ht="29.25" customHeight="1" thickBot="1">
      <c r="A10" s="193" t="s">
        <v>598</v>
      </c>
      <c r="B10" s="588"/>
      <c r="C10" s="588"/>
      <c r="D10" s="167"/>
    </row>
    <row r="11" spans="1:4" ht="27.75" customHeight="1" thickBot="1">
      <c r="A11" s="193" t="s">
        <v>599</v>
      </c>
      <c r="B11" s="590"/>
      <c r="C11" s="590"/>
      <c r="D11" s="167"/>
    </row>
    <row r="12" spans="1:4" ht="20.25" customHeight="1">
      <c r="B12" s="176"/>
      <c r="C12" s="176"/>
      <c r="D12" s="167"/>
    </row>
    <row r="13" spans="1:4" ht="19.5" thickBot="1">
      <c r="A13" s="46" t="s">
        <v>29</v>
      </c>
      <c r="B13" s="51"/>
      <c r="C13" s="51"/>
      <c r="D13" s="167"/>
    </row>
    <row r="14" spans="1:4" ht="17.25" thickBot="1">
      <c r="A14" s="192" t="s">
        <v>4</v>
      </c>
      <c r="B14" s="588"/>
      <c r="C14" s="588"/>
      <c r="D14" s="167"/>
    </row>
    <row r="15" spans="1:4" ht="17.25" thickBot="1">
      <c r="A15" s="192" t="s">
        <v>5</v>
      </c>
      <c r="B15" s="588"/>
      <c r="C15" s="588"/>
      <c r="D15" s="167"/>
    </row>
    <row r="16" spans="1:4" ht="17.25" thickBot="1">
      <c r="A16" s="192" t="s">
        <v>6</v>
      </c>
      <c r="B16" s="588"/>
      <c r="C16" s="588"/>
      <c r="D16" s="167"/>
    </row>
    <row r="17" spans="1:4" ht="17.25" thickBot="1">
      <c r="A17" s="192" t="s">
        <v>7</v>
      </c>
      <c r="B17" s="588"/>
      <c r="C17" s="588"/>
      <c r="D17" s="167"/>
    </row>
    <row r="18" spans="1:4" ht="17.25" thickBot="1">
      <c r="A18" s="192" t="s">
        <v>8</v>
      </c>
      <c r="B18" s="589"/>
      <c r="C18" s="589"/>
      <c r="D18" s="167"/>
    </row>
    <row r="19" spans="1:4" ht="21" customHeight="1">
      <c r="A19" s="195"/>
      <c r="B19" s="126"/>
      <c r="C19" s="126"/>
      <c r="D19" s="167"/>
    </row>
    <row r="20" spans="1:4" s="55" customFormat="1" ht="20.25" customHeight="1" thickBot="1">
      <c r="A20" s="53" t="s">
        <v>64</v>
      </c>
      <c r="B20" s="51"/>
      <c r="C20" s="51"/>
      <c r="D20" s="167"/>
    </row>
    <row r="21" spans="1:4" s="55" customFormat="1" ht="20.25" customHeight="1" thickBot="1">
      <c r="A21" s="196" t="s">
        <v>545</v>
      </c>
      <c r="B21" s="588"/>
      <c r="C21" s="588"/>
      <c r="D21" s="167"/>
    </row>
    <row r="22" spans="1:4" s="55" customFormat="1" ht="20.25" customHeight="1" thickBot="1">
      <c r="A22" s="192" t="s">
        <v>57</v>
      </c>
      <c r="B22" s="588"/>
      <c r="C22" s="588"/>
      <c r="D22" s="167"/>
    </row>
    <row r="23" spans="1:4" s="55" customFormat="1" ht="20.25" customHeight="1" thickBot="1">
      <c r="A23" s="192" t="s">
        <v>4</v>
      </c>
      <c r="B23" s="588"/>
      <c r="C23" s="588"/>
      <c r="D23" s="167"/>
    </row>
    <row r="24" spans="1:4" ht="15.75" customHeight="1" thickBot="1">
      <c r="A24" s="192" t="s">
        <v>681</v>
      </c>
      <c r="B24" s="588"/>
      <c r="C24" s="588"/>
      <c r="D24" s="167"/>
    </row>
    <row r="25" spans="1:4" ht="17.25" hidden="1" thickBot="1">
      <c r="A25" s="192" t="s">
        <v>6</v>
      </c>
      <c r="B25" s="588"/>
      <c r="C25" s="588"/>
      <c r="D25" s="167"/>
    </row>
    <row r="26" spans="1:4" ht="18.75" customHeight="1" thickBot="1">
      <c r="A26" s="192" t="s">
        <v>8</v>
      </c>
      <c r="B26" s="589"/>
      <c r="C26" s="589"/>
      <c r="D26" s="167"/>
    </row>
    <row r="27" spans="1:4" s="55" customFormat="1" ht="6.75" customHeight="1">
      <c r="A27" s="195"/>
      <c r="B27" s="126"/>
      <c r="C27" s="126"/>
      <c r="D27" s="167"/>
    </row>
    <row r="28" spans="1:4" s="55" customFormat="1" ht="32.25" customHeight="1" thickBot="1">
      <c r="A28" s="46" t="s">
        <v>703</v>
      </c>
      <c r="B28" s="61" t="s">
        <v>28</v>
      </c>
      <c r="C28" s="61" t="s">
        <v>63</v>
      </c>
      <c r="D28" s="167"/>
    </row>
    <row r="29" spans="1:4" s="55" customFormat="1" ht="20.25" customHeight="1" thickBot="1">
      <c r="A29" s="197" t="s">
        <v>9</v>
      </c>
      <c r="B29" s="188"/>
      <c r="C29" s="188"/>
      <c r="D29" s="167"/>
    </row>
    <row r="30" spans="1:4" s="55" customFormat="1" ht="20.25" customHeight="1" thickBot="1">
      <c r="A30" s="197" t="s">
        <v>10</v>
      </c>
      <c r="B30" s="201"/>
      <c r="C30" s="201"/>
      <c r="D30" s="167"/>
    </row>
    <row r="31" spans="1:4" ht="18" customHeight="1" thickBot="1">
      <c r="A31" s="197" t="s">
        <v>11</v>
      </c>
      <c r="B31" s="125">
        <f>SUM(B29:B30)</f>
        <v>0</v>
      </c>
      <c r="C31" s="125">
        <f>SUM(C29:C30)</f>
        <v>0</v>
      </c>
      <c r="D31" s="167"/>
    </row>
    <row r="32" spans="1:4">
      <c r="A32" s="58"/>
      <c r="D32" s="167"/>
    </row>
    <row r="33" spans="1:11" s="55" customFormat="1" ht="20.25" customHeight="1" thickBot="1">
      <c r="A33" s="46" t="s">
        <v>553</v>
      </c>
      <c r="B33" s="51"/>
      <c r="C33" s="54"/>
      <c r="D33" s="167"/>
    </row>
    <row r="34" spans="1:11" s="55" customFormat="1" ht="20.25" customHeight="1" thickBot="1">
      <c r="A34" s="192" t="s">
        <v>12</v>
      </c>
      <c r="B34" s="203"/>
      <c r="D34" s="167"/>
    </row>
    <row r="35" spans="1:11" s="55" customFormat="1" ht="20.25" customHeight="1" thickBot="1">
      <c r="A35" s="192" t="s">
        <v>13</v>
      </c>
      <c r="B35" s="186"/>
      <c r="D35" s="167"/>
    </row>
    <row r="36" spans="1:11" s="55" customFormat="1" ht="20.25" customHeight="1" thickBot="1">
      <c r="A36" s="192" t="s">
        <v>14</v>
      </c>
      <c r="B36" s="186"/>
      <c r="D36" s="167"/>
    </row>
    <row r="37" spans="1:11" ht="17.25" thickBot="1">
      <c r="A37" s="192" t="s">
        <v>15</v>
      </c>
      <c r="B37" s="186"/>
      <c r="D37" s="167"/>
    </row>
    <row r="38" spans="1:11" ht="17.25" thickBot="1">
      <c r="A38" s="192" t="s">
        <v>56</v>
      </c>
      <c r="B38" s="186"/>
      <c r="D38" s="167"/>
    </row>
    <row r="39" spans="1:11" ht="17.25" thickBot="1">
      <c r="A39" s="192" t="s">
        <v>516</v>
      </c>
      <c r="B39" s="478"/>
      <c r="D39" s="167"/>
    </row>
    <row r="40" spans="1:11" ht="17.25" thickBot="1">
      <c r="A40" s="192" t="s">
        <v>517</v>
      </c>
      <c r="B40" s="478"/>
      <c r="D40" s="167"/>
    </row>
    <row r="41" spans="1:11" ht="20.25" customHeight="1" thickBot="1">
      <c r="A41" s="192" t="s">
        <v>58</v>
      </c>
      <c r="B41" s="187"/>
      <c r="D41" s="167"/>
    </row>
    <row r="42" spans="1:11" ht="20.25" customHeight="1">
      <c r="A42" s="195"/>
      <c r="B42" s="123"/>
      <c r="C42" s="126"/>
      <c r="D42" s="167"/>
    </row>
    <row r="43" spans="1:11" ht="60.75" customHeight="1" thickBot="1">
      <c r="A43" s="594" t="s">
        <v>519</v>
      </c>
      <c r="B43" s="594"/>
      <c r="C43" s="594"/>
      <c r="D43" s="167"/>
    </row>
    <row r="44" spans="1:11" ht="54" customHeight="1" thickBot="1">
      <c r="A44" s="198" t="s">
        <v>520</v>
      </c>
      <c r="B44" s="236" t="str">
        <f>INDEX(Liste!$B$14:$B$16,K44)</f>
        <v>Bitte auswählen</v>
      </c>
      <c r="D44" s="167" t="str">
        <f>B44</f>
        <v>Bitte auswählen</v>
      </c>
      <c r="K44" s="237">
        <v>1</v>
      </c>
    </row>
    <row r="45" spans="1:11" ht="120" customHeight="1" thickBot="1">
      <c r="A45" s="199" t="s">
        <v>594</v>
      </c>
      <c r="B45" s="586"/>
      <c r="C45" s="595"/>
      <c r="D45" s="165" t="str">
        <f>500 - LEN(B45) &amp; " verbleibend."</f>
        <v>500 verbleibend.</v>
      </c>
    </row>
    <row r="46" spans="1:11" ht="120" customHeight="1" thickBot="1">
      <c r="A46" s="199" t="s">
        <v>595</v>
      </c>
      <c r="B46" s="587"/>
      <c r="C46" s="587"/>
      <c r="D46" s="165" t="str">
        <f>500 - LEN(B46) &amp; " verbleibend."</f>
        <v>500 verbleibend.</v>
      </c>
    </row>
    <row r="47" spans="1:11" ht="120" customHeight="1" thickBot="1">
      <c r="A47" s="199" t="s">
        <v>596</v>
      </c>
      <c r="B47" s="587"/>
      <c r="C47" s="587"/>
      <c r="D47" s="165" t="str">
        <f>500 - LEN(B47) &amp; " verbleibend."</f>
        <v>500 verbleibend.</v>
      </c>
    </row>
    <row r="48" spans="1:11" ht="240" customHeight="1" thickBot="1">
      <c r="A48" s="199" t="s">
        <v>593</v>
      </c>
      <c r="B48" s="584"/>
      <c r="C48" s="584"/>
      <c r="D48" s="183" t="str">
        <f>1000 - LEN(B48) &amp; " verbleibend."</f>
        <v>1000 verbleibend.</v>
      </c>
    </row>
    <row r="49" spans="2:3">
      <c r="B49" s="200"/>
      <c r="C49" s="200"/>
    </row>
  </sheetData>
  <sheetProtection password="CDD0" sheet="1" objects="1" scenarios="1" selectLockedCells="1"/>
  <dataConsolidate/>
  <mergeCells count="24">
    <mergeCell ref="B46:C46"/>
    <mergeCell ref="B47:C47"/>
    <mergeCell ref="B48:C48"/>
    <mergeCell ref="B22:C22"/>
    <mergeCell ref="B23:C23"/>
    <mergeCell ref="B24:C24"/>
    <mergeCell ref="B25:C25"/>
    <mergeCell ref="B26:C26"/>
    <mergeCell ref="A43:C43"/>
    <mergeCell ref="B45:C45"/>
    <mergeCell ref="B21:C21"/>
    <mergeCell ref="B2:C2"/>
    <mergeCell ref="B4:C4"/>
    <mergeCell ref="B5:C5"/>
    <mergeCell ref="B9:C9"/>
    <mergeCell ref="B10:C10"/>
    <mergeCell ref="B11:C11"/>
    <mergeCell ref="B14:C14"/>
    <mergeCell ref="B15:C15"/>
    <mergeCell ref="B16:C16"/>
    <mergeCell ref="B17:C17"/>
    <mergeCell ref="B18:C18"/>
    <mergeCell ref="B3:C3"/>
    <mergeCell ref="B6:C6"/>
  </mergeCells>
  <dataValidations count="2">
    <dataValidation type="custom" allowBlank="1" showInputMessage="1" showErrorMessage="1" errorTitle="Email richtig?" error="Bitte gültige Email Adresse eingeben!" sqref="B41">
      <formula1>ISNUMBER(FIND("@",B41))=TRUE</formula1>
    </dataValidation>
    <dataValidation type="textLength" errorStyle="warning" operator="lessThanOrEqual" allowBlank="1" showInputMessage="1" showErrorMessage="1" error="max. 3000 Zeichen" sqref="D45:D48">
      <formula1>3000</formula1>
    </dataValidation>
  </dataValidations>
  <pageMargins left="0.25" right="0.25" top="0.75" bottom="0.75" header="0.3" footer="0.3"/>
  <pageSetup paperSize="9" scale="84" fitToHeight="0" orientation="portrait" r:id="rId1"/>
  <headerFooter>
    <oddFooter>&amp;L&amp;D&amp;C&amp;P
&amp;R&amp;A</oddFooter>
  </headerFooter>
  <ignoredErrors>
    <ignoredError sqref="B7:B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Drop Down 1">
              <controlPr locked="0" defaultSize="0" autoLine="0" autoPict="0">
                <anchor moveWithCells="1">
                  <from>
                    <xdr:col>1</xdr:col>
                    <xdr:colOff>9525</xdr:colOff>
                    <xdr:row>43</xdr:row>
                    <xdr:rowOff>171450</xdr:rowOff>
                  </from>
                  <to>
                    <xdr:col>1</xdr:col>
                    <xdr:colOff>2447925</xdr:colOff>
                    <xdr:row>43</xdr:row>
                    <xdr:rowOff>457200</xdr:rowOff>
                  </to>
                </anchor>
              </controlPr>
            </control>
          </mc:Choice>
        </mc:AlternateContent>
        <mc:AlternateContent xmlns:mc="http://schemas.openxmlformats.org/markup-compatibility/2006">
          <mc:Choice Requires="x14">
            <control shapeId="46082" r:id="rId5" name="Drop Down 2">
              <controlPr locked="0" defaultSize="0" autoLine="0" autoPict="0">
                <anchor moveWithCells="1">
                  <from>
                    <xdr:col>1</xdr:col>
                    <xdr:colOff>28575</xdr:colOff>
                    <xdr:row>6</xdr:row>
                    <xdr:rowOff>28575</xdr:rowOff>
                  </from>
                  <to>
                    <xdr:col>1</xdr:col>
                    <xdr:colOff>2438400</xdr:colOff>
                    <xdr:row>6</xdr:row>
                    <xdr:rowOff>228600</xdr:rowOff>
                  </to>
                </anchor>
              </controlPr>
            </control>
          </mc:Choice>
        </mc:AlternateContent>
        <mc:AlternateContent xmlns:mc="http://schemas.openxmlformats.org/markup-compatibility/2006">
          <mc:Choice Requires="x14">
            <control shapeId="46083" r:id="rId6" name="Drop Down 3">
              <controlPr locked="0" defaultSize="0" autoLine="0" autoPict="0">
                <anchor moveWithCells="1">
                  <from>
                    <xdr:col>1</xdr:col>
                    <xdr:colOff>28575</xdr:colOff>
                    <xdr:row>7</xdr:row>
                    <xdr:rowOff>28575</xdr:rowOff>
                  </from>
                  <to>
                    <xdr:col>1</xdr:col>
                    <xdr:colOff>2438400</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Liste!$D$3:$D$5</xm:f>
          </x14:formula1>
          <xm:sqref>B34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kation xmlns="3ea499ce-4cdb-4ab8-9eb4-4223893901be">false</Publikation>
    <PublishingExpirationDate xmlns="http://schemas.microsoft.com/sharepoint/v3" xsi:nil="true"/>
  </documentManagement>
</p:properties>
</file>

<file path=customXml/itemProps1.xml><?xml version="1.0" encoding="utf-8"?>
<ds:datastoreItem xmlns:ds="http://schemas.openxmlformats.org/officeDocument/2006/customXml" ds:itemID="{97AD0ED1-71A6-41DB-83F0-07E7E91F9BA4}"/>
</file>

<file path=customXml/itemProps2.xml><?xml version="1.0" encoding="utf-8"?>
<ds:datastoreItem xmlns:ds="http://schemas.openxmlformats.org/officeDocument/2006/customXml" ds:itemID="{16B6EE3B-6EFA-4999-B2C3-35CB34D11781}"/>
</file>

<file path=customXml/itemProps3.xml><?xml version="1.0" encoding="utf-8"?>
<ds:datastoreItem xmlns:ds="http://schemas.openxmlformats.org/officeDocument/2006/customXml" ds:itemID="{6741DC6A-F08C-4EAD-891E-548EB9AC3F3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24</vt:i4>
      </vt:variant>
      <vt:variant>
        <vt:lpstr>Benannte Bereiche</vt:lpstr>
      </vt:variant>
      <vt:variant>
        <vt:i4>21</vt:i4>
      </vt:variant>
    </vt:vector>
  </HeadingPairs>
  <TitlesOfParts>
    <vt:vector size="45" baseType="lpstr">
      <vt:lpstr>Deckblatt</vt:lpstr>
      <vt:lpstr>Angaben zum Projekt</vt:lpstr>
      <vt:lpstr>Arbeitspakete</vt:lpstr>
      <vt:lpstr>A2</vt:lpstr>
      <vt:lpstr>Foerderwerber Koordination</vt:lpstr>
      <vt:lpstr>Forschungspartner 1</vt:lpstr>
      <vt:lpstr>F2</vt:lpstr>
      <vt:lpstr>F3</vt:lpstr>
      <vt:lpstr>F4</vt:lpstr>
      <vt:lpstr>Unternehmenspartner 1 </vt:lpstr>
      <vt:lpstr>U2</vt:lpstr>
      <vt:lpstr>U3</vt:lpstr>
      <vt:lpstr>U4</vt:lpstr>
      <vt:lpstr>Angaben zur Projektkooperation</vt:lpstr>
      <vt:lpstr>Kostenkalkulation</vt:lpstr>
      <vt:lpstr>Finanzierungsplan</vt:lpstr>
      <vt:lpstr>Ergänzende Informationen</vt:lpstr>
      <vt:lpstr>Zustimmungserkl., Unterschrift</vt:lpstr>
      <vt:lpstr>Liste</vt:lpstr>
      <vt:lpstr>ÖNACE</vt:lpstr>
      <vt:lpstr>Ö2</vt:lpstr>
      <vt:lpstr>Ö3</vt:lpstr>
      <vt:lpstr>Ö4</vt:lpstr>
      <vt:lpstr>Tabelle1</vt:lpstr>
      <vt:lpstr>Deckblatt!_GoBack</vt:lpstr>
      <vt:lpstr>auswahl1</vt:lpstr>
      <vt:lpstr>auswahl2</vt:lpstr>
      <vt:lpstr>auswahl3</vt:lpstr>
      <vt:lpstr>'A2'!Druckbereich</vt:lpstr>
      <vt:lpstr>'Angaben zum Projekt'!Druckbereich</vt:lpstr>
      <vt:lpstr>'Angaben zur Projektkooperation'!Druckbereich</vt:lpstr>
      <vt:lpstr>Arbeitspakete!Druckbereich</vt:lpstr>
      <vt:lpstr>Deckblatt!Druckbereich</vt:lpstr>
      <vt:lpstr>'Ergänzende Informationen'!Druckbereich</vt:lpstr>
      <vt:lpstr>'F2'!Druckbereich</vt:lpstr>
      <vt:lpstr>'F3'!Druckbereich</vt:lpstr>
      <vt:lpstr>'F4'!Druckbereich</vt:lpstr>
      <vt:lpstr>Finanzierungsplan!Druckbereich</vt:lpstr>
      <vt:lpstr>'Foerderwerber Koordination'!Druckbereich</vt:lpstr>
      <vt:lpstr>'Forschungspartner 1'!Druckbereich</vt:lpstr>
      <vt:lpstr>Kostenkalkulation!Druckbereich</vt:lpstr>
      <vt:lpstr>'U2'!Druckbereich</vt:lpstr>
      <vt:lpstr>'U3'!Druckbereich</vt:lpstr>
      <vt:lpstr>'U4'!Druckbereich</vt:lpstr>
      <vt:lpstr>'Unternehmenspartner 1 '!Druckbereich</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WISS Antragsformular</dc:title>
  <dc:subject>WISS Antragsformular</dc:subject>
  <dc:creator>Christian Salletmaier;Madeleine.Koch@itg-salzburg.at</dc:creator>
  <cp:lastModifiedBy>Koch Madeleine</cp:lastModifiedBy>
  <cp:lastPrinted>2018-09-13T07:40:51Z</cp:lastPrinted>
  <dcterms:created xsi:type="dcterms:W3CDTF">2017-04-20T06:34:09Z</dcterms:created>
  <dcterms:modified xsi:type="dcterms:W3CDTF">2018-11-06T12:12:10Z</dcterms:modified>
  <cp:contentStatus>Entwurf</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