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Q:\201fte\Ausschreibungen\2025\1.Auschreibung_KI\Ausschreibungsunterlagen\"/>
    </mc:Choice>
  </mc:AlternateContent>
  <xr:revisionPtr revIDLastSave="0" documentId="13_ncr:1_{75D17107-A614-47DD-89D1-526AFC09C4F2}" xr6:coauthVersionLast="47" xr6:coauthVersionMax="47" xr10:uidLastSave="{00000000-0000-0000-0000-000000000000}"/>
  <bookViews>
    <workbookView xWindow="-28920" yWindow="-120" windowWidth="29040" windowHeight="15720" firstSheet="5" activeTab="12" xr2:uid="{00000000-000D-0000-FFFF-FFFF00000000}"/>
  </bookViews>
  <sheets>
    <sheet name="Cover page" sheetId="14" r:id="rId1"/>
    <sheet name="Project lead" sheetId="1" r:id="rId2"/>
    <sheet name="Research partner 1" sheetId="100" r:id="rId3"/>
    <sheet name="Research partner 2" sheetId="99" r:id="rId4"/>
    <sheet name="Research partner 3" sheetId="101" r:id="rId5"/>
    <sheet name="Associated partner" sheetId="105" r:id="rId6"/>
    <sheet name="Indicators" sheetId="91" r:id="rId7"/>
    <sheet name="Cost calculation - overview" sheetId="64" r:id="rId8"/>
    <sheet name="Lead partner" sheetId="65" r:id="rId9"/>
    <sheet name="Costs RP1" sheetId="102" r:id="rId10"/>
    <sheet name="Costs RP2" sheetId="103" r:id="rId11"/>
    <sheet name="Costs RP3" sheetId="104" r:id="rId12"/>
    <sheet name="Financing plan" sheetId="98" r:id="rId13"/>
    <sheet name="Erklärung" sheetId="73" state="hidden" r:id="rId14"/>
    <sheet name="Liste" sheetId="13" state="hidden" r:id="rId15"/>
    <sheet name="ÖNACE" sheetId="29" state="hidden" r:id="rId16"/>
    <sheet name="Ö2" sheetId="60" state="hidden" r:id="rId17"/>
    <sheet name="Ö3" sheetId="61" state="hidden" r:id="rId18"/>
    <sheet name="Ö4" sheetId="62" state="hidden" r:id="rId19"/>
    <sheet name="Tabelle1" sheetId="63" state="hidden" r:id="rId20"/>
  </sheets>
  <externalReferences>
    <externalReference r:id="rId21"/>
    <externalReference r:id="rId22"/>
    <externalReference r:id="rId23"/>
  </externalReferences>
  <definedNames>
    <definedName name="_GoBack" localSheetId="0">'Cover page'!$B$1</definedName>
    <definedName name="auswahl1" localSheetId="12">[1]Liste!$A$38</definedName>
    <definedName name="auswahl1">Liste!$A$38</definedName>
    <definedName name="auswahl2">Liste!$A$39</definedName>
    <definedName name="auswahl3">Liste!$A$40</definedName>
    <definedName name="bitte_wählen" comment="ja" localSheetId="5">#REF!</definedName>
    <definedName name="bitte_wählen" comment="ja" localSheetId="9">#REF!</definedName>
    <definedName name="bitte_wählen" comment="ja" localSheetId="10">#REF!</definedName>
    <definedName name="bitte_wählen" comment="ja" localSheetId="11">#REF!</definedName>
    <definedName name="bitte_wählen" comment="ja" localSheetId="12">#REF!</definedName>
    <definedName name="bitte_wählen" comment="ja" localSheetId="16">#REF!</definedName>
    <definedName name="bitte_wählen" comment="ja" localSheetId="17">#REF!</definedName>
    <definedName name="bitte_wählen" comment="ja" localSheetId="18">#REF!</definedName>
    <definedName name="bitte_wählen" comment="ja" localSheetId="2">#REF!</definedName>
    <definedName name="bitte_wählen" comment="ja" localSheetId="3">#REF!</definedName>
    <definedName name="bitte_wählen" comment="ja" localSheetId="4">#REF!</definedName>
    <definedName name="bitte_wählen" comment="ja">#REF!</definedName>
    <definedName name="Drittkosten" localSheetId="9">'Costs RP1'!#REF!</definedName>
    <definedName name="Drittkosten" localSheetId="10">'Costs RP2'!#REF!</definedName>
    <definedName name="Drittkosten" localSheetId="11">'Costs RP3'!#REF!</definedName>
    <definedName name="Drittkosten" localSheetId="8">'Lead partner'!#REF!</definedName>
    <definedName name="_xlnm.Print_Area" localSheetId="5">'Associated partner'!$A$1:$C$53</definedName>
    <definedName name="_xlnm.Print_Area" localSheetId="7">'Cost calculation - overview'!$A$1:$J$17</definedName>
    <definedName name="_xlnm.Print_Area" localSheetId="9">'Costs RP1'!$A$1:$L$83</definedName>
    <definedName name="_xlnm.Print_Area" localSheetId="10">'Costs RP2'!$A$1:$L$83</definedName>
    <definedName name="_xlnm.Print_Area" localSheetId="11">'Costs RP3'!$A$1:$L$83</definedName>
    <definedName name="_xlnm.Print_Area" localSheetId="0">'Cover page'!$A$1:$D$12</definedName>
    <definedName name="_xlnm.Print_Area" localSheetId="13">Erklärung!$A$1:$J$37</definedName>
    <definedName name="_xlnm.Print_Area" localSheetId="12">'Financing plan'!$A$1:$G$40</definedName>
    <definedName name="_xlnm.Print_Area" localSheetId="6">Indicators!$A$1:$C$20</definedName>
    <definedName name="_xlnm.Print_Area" localSheetId="8">'Lead partner'!$A$1:$L$83</definedName>
    <definedName name="_xlnm.Print_Area" localSheetId="1">'Project lead'!$A$1:$C$49</definedName>
    <definedName name="_xlnm.Print_Area" localSheetId="2">'Research partner 1'!$A$1:$C$42</definedName>
    <definedName name="_xlnm.Print_Area" localSheetId="3">'Research partner 2'!$A$1:$C$42</definedName>
    <definedName name="_xlnm.Print_Area" localSheetId="4">'Research partner 3'!$A$1:$C$42</definedName>
    <definedName name="Eingabeziel" localSheetId="5">BEREICH.VERSCHIEBEN+[2]Finanzierungsplan!#REF!</definedName>
    <definedName name="Eingabeziel" localSheetId="9">BEREICH.VERSCHIEBEN+[2]Finanzierungsplan!#REF!</definedName>
    <definedName name="Eingabeziel" localSheetId="10">BEREICH.VERSCHIEBEN+[2]Finanzierungsplan!#REF!</definedName>
    <definedName name="Eingabeziel" localSheetId="11">BEREICH.VERSCHIEBEN+[2]Finanzierungsplan!#REF!</definedName>
    <definedName name="Eingabeziel" localSheetId="12">BEREICH.VERSCHIEBEN+'Financing plan'!#REF!</definedName>
    <definedName name="Eingabeziel" localSheetId="16">BEREICH.VERSCHIEBEN+[2]Finanzierungsplan!#REF!</definedName>
    <definedName name="Eingabeziel" localSheetId="17">BEREICH.VERSCHIEBEN+[2]Finanzierungsplan!#REF!</definedName>
    <definedName name="Eingabeziel" localSheetId="18">BEREICH.VERSCHIEBEN+[2]Finanzierungsplan!#REF!</definedName>
    <definedName name="Eingabeziel" localSheetId="2">BEREICH.VERSCHIEBEN+[2]Finanzierungsplan!#REF!</definedName>
    <definedName name="Eingabeziel" localSheetId="3">BEREICH.VERSCHIEBEN+[2]Finanzierungsplan!#REF!</definedName>
    <definedName name="Eingabeziel" localSheetId="4">BEREICH.VERSCHIEBEN+[2]Finanzierungsplan!#REF!</definedName>
    <definedName name="Eingabeziel">BEREICH.VERSCHIEBEN+[2]Finanzierungsplan!#REF!</definedName>
    <definedName name="Finanzierungsplan2" localSheetId="5">BEREICH.VERSCHIEBEN+#REF!</definedName>
    <definedName name="Finanzierungsplan2" localSheetId="9">BEREICH.VERSCHIEBEN+#REF!</definedName>
    <definedName name="Finanzierungsplan2" localSheetId="10">BEREICH.VERSCHIEBEN+#REF!</definedName>
    <definedName name="Finanzierungsplan2" localSheetId="11">BEREICH.VERSCHIEBEN+#REF!</definedName>
    <definedName name="Finanzierungsplan2" localSheetId="12">BEREICH.VERSCHIEBEN+#REF!</definedName>
    <definedName name="Finanzierungsplan2" localSheetId="16">BEREICH.VERSCHIEBEN+#REF!</definedName>
    <definedName name="Finanzierungsplan2" localSheetId="17">BEREICH.VERSCHIEBEN+#REF!</definedName>
    <definedName name="Finanzierungsplan2" localSheetId="18">BEREICH.VERSCHIEBEN+#REF!</definedName>
    <definedName name="Finanzierungsplan2" localSheetId="2">BEREICH.VERSCHIEBEN+#REF!</definedName>
    <definedName name="Finanzierungsplan2" localSheetId="3">BEREICH.VERSCHIEBEN+#REF!</definedName>
    <definedName name="Finanzierungsplan2" localSheetId="4">BEREICH.VERSCHIEBEN+#REF!</definedName>
    <definedName name="Finanzierungsplan2">BEREICH.VERSCHIEBEN+#REF!</definedName>
    <definedName name="FinanzierungsplanNeu" localSheetId="5">BEREICH.VERSCHIEBEN+[3]Finanzierungsplan!#REF!</definedName>
    <definedName name="FinanzierungsplanNeu" localSheetId="9">BEREICH.VERSCHIEBEN+[3]Finanzierungsplan!#REF!</definedName>
    <definedName name="FinanzierungsplanNeu" localSheetId="10">BEREICH.VERSCHIEBEN+[3]Finanzierungsplan!#REF!</definedName>
    <definedName name="FinanzierungsplanNeu" localSheetId="11">BEREICH.VERSCHIEBEN+[3]Finanzierungsplan!#REF!</definedName>
    <definedName name="FinanzierungsplanNeu" localSheetId="12">BEREICH.VERSCHIEBEN+[3]Finanzierungsplan!#REF!</definedName>
    <definedName name="FinanzierungsplanNeu" localSheetId="2">BEREICH.VERSCHIEBEN+[3]Finanzierungsplan!#REF!</definedName>
    <definedName name="FinanzierungsplanNeu" localSheetId="3">BEREICH.VERSCHIEBEN+[3]Finanzierungsplan!#REF!</definedName>
    <definedName name="FinanzierungsplanNeu" localSheetId="4">BEREICH.VERSCHIEBEN+[3]Finanzierungsplan!#REF!</definedName>
    <definedName name="FinanzierungsplanNeu">BEREICH.VERSCHIEBEN+[3]Finanzierungsplan!#REF!</definedName>
    <definedName name="InkindLeistungen" localSheetId="9">'Costs RP1'!#REF!</definedName>
    <definedName name="InkindLeistungen" localSheetId="10">'Costs RP2'!#REF!</definedName>
    <definedName name="InkindLeistungen" localSheetId="11">'Costs RP3'!#REF!</definedName>
    <definedName name="InkindLeistungen" localSheetId="8">'Lead partner'!#REF!</definedName>
    <definedName name="Personalkosten" localSheetId="9">'Costs RP1'!$A$20:$I$32</definedName>
    <definedName name="Personalkosten" localSheetId="10">'Costs RP2'!$A$20:$I$32</definedName>
    <definedName name="Personalkosten" localSheetId="11">'Costs RP3'!$A$20:$I$32</definedName>
    <definedName name="Personalkosten" localSheetId="8">'Lead partner'!$A$20:$I$32</definedName>
    <definedName name="Reisekosten" localSheetId="9">'Costs RP1'!#REF!</definedName>
    <definedName name="Reisekosten" localSheetId="10">'Costs RP2'!#REF!</definedName>
    <definedName name="Reisekosten" localSheetId="11">'Costs RP3'!#REF!</definedName>
    <definedName name="Reisekosten" localSheetId="8">'Lead partner'!#REF!</definedName>
    <definedName name="SachMaterialkosten" localSheetId="9">'Costs RP1'!$B$37:$J$47</definedName>
    <definedName name="SachMaterialkosten" localSheetId="10">'Costs RP2'!$B$37:$J$47</definedName>
    <definedName name="SachMaterialkosten" localSheetId="11">'Costs RP3'!$B$37:$J$47</definedName>
    <definedName name="SachMaterialkosten" localSheetId="8">'Lead partner'!$B$37:$J$47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04" l="1"/>
  <c r="H23" i="104"/>
  <c r="H24" i="104"/>
  <c r="H25" i="104"/>
  <c r="H26" i="104"/>
  <c r="H27" i="104"/>
  <c r="H28" i="104"/>
  <c r="H29" i="104"/>
  <c r="H30" i="104"/>
  <c r="H31" i="104"/>
  <c r="H32" i="104"/>
  <c r="H21" i="104"/>
  <c r="H21" i="103"/>
  <c r="H22" i="102"/>
  <c r="H23" i="102"/>
  <c r="H24" i="102"/>
  <c r="H25" i="102"/>
  <c r="H26" i="102"/>
  <c r="H27" i="102"/>
  <c r="H28" i="102"/>
  <c r="H29" i="102"/>
  <c r="H30" i="102"/>
  <c r="H31" i="102"/>
  <c r="H32" i="102"/>
  <c r="H21" i="102"/>
  <c r="H22" i="65"/>
  <c r="H23" i="65"/>
  <c r="H24" i="65"/>
  <c r="H25" i="65"/>
  <c r="H26" i="65"/>
  <c r="H27" i="65"/>
  <c r="H28" i="65"/>
  <c r="H29" i="65"/>
  <c r="H30" i="65"/>
  <c r="H31" i="65"/>
  <c r="H32" i="65"/>
  <c r="H21" i="65"/>
  <c r="D15" i="104" l="1"/>
  <c r="F7" i="98" s="1"/>
  <c r="D15" i="65"/>
  <c r="F4" i="98" s="1"/>
  <c r="D16" i="104"/>
  <c r="F14" i="98" s="1"/>
  <c r="D16" i="103"/>
  <c r="F13" i="98" s="1"/>
  <c r="I22" i="65"/>
  <c r="I23" i="65"/>
  <c r="I24" i="65"/>
  <c r="I25" i="65"/>
  <c r="I21" i="65"/>
  <c r="D16" i="102"/>
  <c r="F12" i="98" s="1"/>
  <c r="D16" i="65"/>
  <c r="C3" i="64"/>
  <c r="C5" i="64"/>
  <c r="C7" i="64"/>
  <c r="C3" i="104"/>
  <c r="K82" i="104"/>
  <c r="D13" i="104" s="1"/>
  <c r="G13" i="64" s="1"/>
  <c r="J62" i="104"/>
  <c r="D12" i="104" s="1"/>
  <c r="F13" i="64" s="1"/>
  <c r="J48" i="104"/>
  <c r="D11" i="104" s="1"/>
  <c r="E13" i="64" s="1"/>
  <c r="I32" i="104"/>
  <c r="I31" i="104"/>
  <c r="I30" i="104"/>
  <c r="I29" i="104"/>
  <c r="I28" i="104"/>
  <c r="I27" i="104"/>
  <c r="I26" i="104"/>
  <c r="I25" i="104"/>
  <c r="I24" i="104"/>
  <c r="I23" i="104"/>
  <c r="I22" i="104"/>
  <c r="I21" i="104"/>
  <c r="C5" i="104"/>
  <c r="H17" i="64" l="1"/>
  <c r="F11" i="98"/>
  <c r="F21" i="98" s="1"/>
  <c r="I34" i="104"/>
  <c r="D10" i="104" s="1"/>
  <c r="D13" i="64" s="1"/>
  <c r="H33" i="104"/>
  <c r="D9" i="104" s="1"/>
  <c r="C3" i="103"/>
  <c r="K82" i="103"/>
  <c r="D13" i="103" s="1"/>
  <c r="G12" i="64" s="1"/>
  <c r="J62" i="103"/>
  <c r="D12" i="103" s="1"/>
  <c r="F12" i="64" s="1"/>
  <c r="J48" i="103"/>
  <c r="D11" i="103" s="1"/>
  <c r="E12" i="64" s="1"/>
  <c r="H32" i="103"/>
  <c r="I32" i="103" s="1"/>
  <c r="H31" i="103"/>
  <c r="I31" i="103" s="1"/>
  <c r="H30" i="103"/>
  <c r="I30" i="103" s="1"/>
  <c r="H29" i="103"/>
  <c r="I29" i="103" s="1"/>
  <c r="H28" i="103"/>
  <c r="I28" i="103" s="1"/>
  <c r="H27" i="103"/>
  <c r="I27" i="103" s="1"/>
  <c r="H26" i="103"/>
  <c r="I26" i="103" s="1"/>
  <c r="H25" i="103"/>
  <c r="I25" i="103" s="1"/>
  <c r="H24" i="103"/>
  <c r="I24" i="103" s="1"/>
  <c r="H23" i="103"/>
  <c r="I23" i="103" s="1"/>
  <c r="H22" i="103"/>
  <c r="I22" i="103" s="1"/>
  <c r="I21" i="103"/>
  <c r="D15" i="103" s="1"/>
  <c r="F6" i="98" s="1"/>
  <c r="C5" i="103"/>
  <c r="C3" i="102"/>
  <c r="K82" i="102"/>
  <c r="D13" i="102" s="1"/>
  <c r="G11" i="64" s="1"/>
  <c r="J62" i="102"/>
  <c r="D12" i="102" s="1"/>
  <c r="F11" i="64" s="1"/>
  <c r="J48" i="102"/>
  <c r="D11" i="102" s="1"/>
  <c r="E11" i="64" s="1"/>
  <c r="I32" i="102"/>
  <c r="I31" i="102"/>
  <c r="I30" i="102"/>
  <c r="I29" i="102"/>
  <c r="I28" i="102"/>
  <c r="I27" i="102"/>
  <c r="I26" i="102"/>
  <c r="I25" i="102"/>
  <c r="I24" i="102"/>
  <c r="I23" i="102"/>
  <c r="I22" i="102"/>
  <c r="I21" i="102"/>
  <c r="D15" i="102" s="1"/>
  <c r="F5" i="98" s="1"/>
  <c r="C5" i="102"/>
  <c r="F8" i="98" l="1"/>
  <c r="H16" i="64"/>
  <c r="D14" i="104"/>
  <c r="C13" i="64"/>
  <c r="I34" i="103"/>
  <c r="D10" i="103" s="1"/>
  <c r="D12" i="64" s="1"/>
  <c r="H33" i="103"/>
  <c r="D9" i="103" s="1"/>
  <c r="C12" i="64" s="1"/>
  <c r="I34" i="102"/>
  <c r="D10" i="102" s="1"/>
  <c r="D11" i="64" s="1"/>
  <c r="H33" i="102"/>
  <c r="D9" i="102" s="1"/>
  <c r="C11" i="64" s="1"/>
  <c r="B13" i="64"/>
  <c r="B7" i="98" s="1"/>
  <c r="B14" i="98" s="1"/>
  <c r="B12" i="64"/>
  <c r="B6" i="98" s="1"/>
  <c r="B13" i="98" s="1"/>
  <c r="B11" i="64"/>
  <c r="B5" i="98" s="1"/>
  <c r="B12" i="98" s="1"/>
  <c r="D14" i="103" l="1"/>
  <c r="D14" i="102"/>
  <c r="C5" i="65"/>
  <c r="B10" i="64"/>
  <c r="B4" i="98" s="1"/>
  <c r="B11" i="98" s="1"/>
  <c r="F15" i="98"/>
  <c r="F20" i="98"/>
  <c r="I26" i="65" l="1"/>
  <c r="I27" i="65"/>
  <c r="I28" i="65"/>
  <c r="I29" i="65"/>
  <c r="I30" i="65"/>
  <c r="I31" i="65"/>
  <c r="I32" i="65"/>
  <c r="I34" i="65" l="1"/>
  <c r="H33" i="65"/>
  <c r="K82" i="65"/>
  <c r="D13" i="65" s="1"/>
  <c r="G10" i="64" s="1"/>
  <c r="J62" i="65"/>
  <c r="J48" i="65"/>
  <c r="C3" i="65" l="1"/>
  <c r="D12" i="65"/>
  <c r="D11" i="65"/>
  <c r="F10" i="64" l="1"/>
  <c r="D9" i="65"/>
  <c r="E10" i="64"/>
  <c r="D10" i="65"/>
  <c r="D10" i="64" s="1"/>
  <c r="C10" i="64" l="1"/>
  <c r="C14" i="64" s="1"/>
  <c r="D14" i="65"/>
  <c r="G14" i="64"/>
  <c r="F14" i="64"/>
  <c r="E14" i="64"/>
  <c r="H13" i="64"/>
  <c r="H12" i="64"/>
  <c r="H10" i="64" l="1"/>
  <c r="H11" i="64"/>
  <c r="D14" i="64"/>
  <c r="H15" i="64" l="1"/>
  <c r="F22" i="98" s="1"/>
  <c r="G8" i="98" s="1"/>
  <c r="B2" i="62"/>
  <c r="Z2" i="62" s="1"/>
  <c r="B2" i="61"/>
  <c r="V2" i="61" s="1"/>
  <c r="B2" i="60"/>
  <c r="U2" i="60" s="1"/>
  <c r="B26" i="62"/>
  <c r="AA26" i="62" s="1"/>
  <c r="B26" i="61"/>
  <c r="B26" i="60"/>
  <c r="D26" i="60" s="1"/>
  <c r="B26" i="29"/>
  <c r="B2" i="29"/>
  <c r="AA2" i="29" s="1"/>
  <c r="F23" i="98" l="1"/>
  <c r="G15" i="98"/>
  <c r="G20" i="98"/>
  <c r="E26" i="60"/>
  <c r="F26" i="60" s="1"/>
  <c r="AA26" i="61"/>
  <c r="W2" i="61"/>
  <c r="M2" i="61"/>
  <c r="Y2" i="61"/>
  <c r="D2" i="61"/>
  <c r="O2" i="61"/>
  <c r="AA2" i="61"/>
  <c r="G2" i="61"/>
  <c r="Q2" i="61"/>
  <c r="P2" i="61"/>
  <c r="H2" i="61"/>
  <c r="S2" i="61"/>
  <c r="K2" i="61"/>
  <c r="E2" i="61"/>
  <c r="I2" i="61"/>
  <c r="U2" i="61"/>
  <c r="L2" i="61"/>
  <c r="X2" i="61"/>
  <c r="D26" i="29"/>
  <c r="AA26" i="60"/>
  <c r="D26" i="62"/>
  <c r="E26" i="62" s="1"/>
  <c r="F26" i="62" s="1"/>
  <c r="E26" i="29"/>
  <c r="F26" i="29" s="1"/>
  <c r="AA26" i="29"/>
  <c r="D26" i="61"/>
  <c r="E26" i="61" s="1"/>
  <c r="F26" i="61" s="1"/>
  <c r="D2" i="29"/>
  <c r="L2" i="29"/>
  <c r="T2" i="29"/>
  <c r="E2" i="29"/>
  <c r="M2" i="29"/>
  <c r="U2" i="29"/>
  <c r="F2" i="29"/>
  <c r="G2" i="29"/>
  <c r="O2" i="29"/>
  <c r="W2" i="29"/>
  <c r="H2" i="29"/>
  <c r="P2" i="29"/>
  <c r="X2" i="29"/>
  <c r="N2" i="29"/>
  <c r="I2" i="29"/>
  <c r="Q2" i="29"/>
  <c r="Y2" i="29"/>
  <c r="V2" i="29"/>
  <c r="J2" i="29"/>
  <c r="R2" i="29"/>
  <c r="Z2" i="29"/>
  <c r="K2" i="29"/>
  <c r="S2" i="29"/>
  <c r="D2" i="62"/>
  <c r="L2" i="62"/>
  <c r="E2" i="62"/>
  <c r="M2" i="62"/>
  <c r="U2" i="62"/>
  <c r="T2" i="62"/>
  <c r="F2" i="62"/>
  <c r="N2" i="62"/>
  <c r="V2" i="62"/>
  <c r="K2" i="62"/>
  <c r="G2" i="62"/>
  <c r="O2" i="62"/>
  <c r="W2" i="62"/>
  <c r="H2" i="62"/>
  <c r="P2" i="62"/>
  <c r="X2" i="62"/>
  <c r="S2" i="62"/>
  <c r="I2" i="62"/>
  <c r="Q2" i="62"/>
  <c r="Y2" i="62"/>
  <c r="AA2" i="62"/>
  <c r="J2" i="62"/>
  <c r="R2" i="62"/>
  <c r="J2" i="61"/>
  <c r="R2" i="61"/>
  <c r="Z2" i="61"/>
  <c r="T2" i="61"/>
  <c r="F2" i="61"/>
  <c r="N2" i="61"/>
  <c r="T2" i="60"/>
  <c r="E2" i="60"/>
  <c r="M2" i="60"/>
  <c r="F2" i="60"/>
  <c r="N2" i="60"/>
  <c r="V2" i="60"/>
  <c r="G2" i="60"/>
  <c r="O2" i="60"/>
  <c r="W2" i="60"/>
  <c r="H2" i="60"/>
  <c r="P2" i="60"/>
  <c r="X2" i="60"/>
  <c r="I2" i="60"/>
  <c r="Q2" i="60"/>
  <c r="Y2" i="60"/>
  <c r="J2" i="60"/>
  <c r="R2" i="60"/>
  <c r="Z2" i="60"/>
  <c r="K2" i="60"/>
  <c r="S2" i="60"/>
  <c r="AA2" i="60"/>
  <c r="D2" i="60"/>
  <c r="L2" i="60"/>
</calcChain>
</file>

<file path=xl/sharedStrings.xml><?xml version="1.0" encoding="utf-8"?>
<sst xmlns="http://schemas.openxmlformats.org/spreadsheetml/2006/main" count="2953" uniqueCount="631">
  <si>
    <t>Wirtschaft, Tourismus, Gemeinden</t>
  </si>
  <si>
    <r>
      <t xml:space="preserve">
WISS                      Research, innovation and technological development
</t>
    </r>
    <r>
      <rPr>
        <sz val="11"/>
        <color theme="1"/>
        <rFont val="Trebuchet MS"/>
        <family val="2"/>
      </rPr>
      <t xml:space="preserve"> </t>
    </r>
    <r>
      <rPr>
        <sz val="24"/>
        <color theme="1"/>
        <rFont val="Trebuchet MS"/>
        <family val="2"/>
      </rPr>
      <t xml:space="preserve">
</t>
    </r>
    <r>
      <rPr>
        <sz val="14"/>
        <color theme="1"/>
        <rFont val="Trebuchet MS"/>
        <family val="2"/>
      </rPr>
      <t>PROJECT APPLICATION</t>
    </r>
  </si>
  <si>
    <t>Project titel</t>
  </si>
  <si>
    <t>Acronym</t>
  </si>
  <si>
    <t>Project period</t>
  </si>
  <si>
    <t>Submission date</t>
  </si>
  <si>
    <t xml:space="preserve">Funding agency: Amt der Salzburger Landesregierung, Abteilung 1 (Wirtschaft, Tourismus und Gemeinden),
Maxglaner Hauptstraße 72 
5010 Salzburg </t>
  </si>
  <si>
    <t>Project lead</t>
  </si>
  <si>
    <t>Organisation name</t>
  </si>
  <si>
    <t>Please select</t>
  </si>
  <si>
    <t>Other research institution</t>
  </si>
  <si>
    <t>Short form of the organisation name</t>
  </si>
  <si>
    <t>Legal form</t>
  </si>
  <si>
    <t>Company register number</t>
  </si>
  <si>
    <t>UID-Nr.</t>
  </si>
  <si>
    <t>Entitled to deduct input tax</t>
  </si>
  <si>
    <t>Type of reserach institution</t>
  </si>
  <si>
    <t>Bank details                                                             IBAN</t>
  </si>
  <si>
    <t>BIC</t>
  </si>
  <si>
    <t>Authorized signatory respresentative
first name and surname</t>
  </si>
  <si>
    <t>Authorized signatory respresentative
E-Mail</t>
  </si>
  <si>
    <t>Authorized signatory representative
telephone</t>
  </si>
  <si>
    <t>Adress</t>
  </si>
  <si>
    <t>Street and house number</t>
  </si>
  <si>
    <t>ZIP Code</t>
  </si>
  <si>
    <t>City</t>
  </si>
  <si>
    <t>Country</t>
  </si>
  <si>
    <t>Website</t>
  </si>
  <si>
    <t>Information about research institution</t>
  </si>
  <si>
    <t>Department</t>
  </si>
  <si>
    <t>Research focus</t>
  </si>
  <si>
    <t>ZIP Code and place</t>
  </si>
  <si>
    <t>Ort</t>
  </si>
  <si>
    <t>Project manager</t>
  </si>
  <si>
    <t>Titel</t>
  </si>
  <si>
    <t>First name</t>
  </si>
  <si>
    <t>Surname</t>
  </si>
  <si>
    <t>Role</t>
  </si>
  <si>
    <t>Phone number</t>
  </si>
  <si>
    <t>E-Mail</t>
  </si>
  <si>
    <t>Co-project manager</t>
  </si>
  <si>
    <t>Research partner 1</t>
  </si>
  <si>
    <t>Research partner 2</t>
  </si>
  <si>
    <t>Research partner 3</t>
  </si>
  <si>
    <t>Indicators</t>
  </si>
  <si>
    <t>planned values</t>
  </si>
  <si>
    <t>Number of companies involved in this project as associated partners; express interest in this project;</t>
  </si>
  <si>
    <t>Number of scientific institutions cooperating within the research project (scientific institutions involved in the implementation of the research and transfer project, e.g. associated partners, supporters)</t>
  </si>
  <si>
    <t>Number of new R&amp;D employees at the scientific institutions involved in the project as project partners (FTE)</t>
  </si>
  <si>
    <t>total</t>
  </si>
  <si>
    <t>thereof female</t>
  </si>
  <si>
    <t xml:space="preserve">Number of cooperation partners from Austria, outside Salzburg </t>
  </si>
  <si>
    <t>Number of cooperation partners from abroad</t>
  </si>
  <si>
    <t>Number of events held (conferences, workshops, etc.)</t>
  </si>
  <si>
    <t>Number of participants at events held</t>
  </si>
  <si>
    <t>Number of companies reached at events held (conferences, workshops, etc.)</t>
  </si>
  <si>
    <t>Number of publications in peer-reviewed journals</t>
  </si>
  <si>
    <t>Number of presentations at conferences</t>
  </si>
  <si>
    <t xml:space="preserve">Number of submitted project applications (international/national) </t>
  </si>
  <si>
    <t>New research projects aquired (without WISS-funding)</t>
  </si>
  <si>
    <t>Supervision of thesis</t>
  </si>
  <si>
    <t>Bachelor</t>
  </si>
  <si>
    <t>Master</t>
  </si>
  <si>
    <t>PhD</t>
  </si>
  <si>
    <t>Number of new patent applications</t>
  </si>
  <si>
    <t>Number of prototypes</t>
  </si>
  <si>
    <r>
      <rPr>
        <b/>
        <sz val="18"/>
        <color theme="1"/>
        <rFont val="Trebuchet MS"/>
        <family val="2"/>
      </rPr>
      <t>WISS - research, innovation, technological development</t>
    </r>
    <r>
      <rPr>
        <b/>
        <sz val="16"/>
        <color theme="1"/>
        <rFont val="Trebuchet MS"/>
        <family val="2"/>
      </rPr>
      <t xml:space="preserve">
Overview - cost calculation</t>
    </r>
  </si>
  <si>
    <t>Lead partner</t>
  </si>
  <si>
    <t>Project titel (acronym)</t>
  </si>
  <si>
    <t>Short form</t>
  </si>
  <si>
    <t>Personnel costs</t>
  </si>
  <si>
    <t>Overhead</t>
  </si>
  <si>
    <t>Material and equipment costs</t>
  </si>
  <si>
    <t>Investments costs</t>
  </si>
  <si>
    <t>Third-party costs/ external services</t>
  </si>
  <si>
    <t xml:space="preserve">Lead partner </t>
  </si>
  <si>
    <t>Total per cost category</t>
  </si>
  <si>
    <r>
      <rPr>
        <b/>
        <sz val="18"/>
        <color theme="1"/>
        <rFont val="Trebuchet MS"/>
        <family val="2"/>
      </rPr>
      <t>WISS - Research, innovation and technological development</t>
    </r>
    <r>
      <rPr>
        <b/>
        <sz val="16"/>
        <color theme="1"/>
        <rFont val="Trebuchet MS"/>
        <family val="2"/>
      </rPr>
      <t xml:space="preserve">
Cost calculation</t>
    </r>
  </si>
  <si>
    <t>Overview</t>
  </si>
  <si>
    <t>Cost category</t>
  </si>
  <si>
    <t>Summe</t>
  </si>
  <si>
    <t>Total costs</t>
  </si>
  <si>
    <t>Personnel costs - lead partner</t>
  </si>
  <si>
    <t>Name of the employee</t>
  </si>
  <si>
    <t>Role in the project</t>
  </si>
  <si>
    <t>Hours/week to employment contract</t>
  </si>
  <si>
    <t>Hourly rate</t>
  </si>
  <si>
    <t>New or existing staff</t>
  </si>
  <si>
    <t>Project activity in %</t>
  </si>
  <si>
    <t>Total number of hours in the project</t>
  </si>
  <si>
    <t>Project related personnel costs</t>
  </si>
  <si>
    <t>please select</t>
  </si>
  <si>
    <t>Sum of personnel costs</t>
  </si>
  <si>
    <t>Sum of overhead</t>
  </si>
  <si>
    <t>No.</t>
  </si>
  <si>
    <t>Description</t>
  </si>
  <si>
    <t>Purpose of use</t>
  </si>
  <si>
    <t xml:space="preserve">Cost in € </t>
  </si>
  <si>
    <t>Investment costs</t>
  </si>
  <si>
    <t>Planning the purchase in the month/year</t>
  </si>
  <si>
    <t>Acquisition cots in € or amortization value</t>
  </si>
  <si>
    <t>Contractor</t>
  </si>
  <si>
    <t xml:space="preserve">Costs in € </t>
  </si>
  <si>
    <t>Research Partner 1</t>
  </si>
  <si>
    <t>Personnel costs - Research partner 1</t>
  </si>
  <si>
    <t>Research Partner 2</t>
  </si>
  <si>
    <t>Personnel costs - Research partner 2</t>
  </si>
  <si>
    <t>Research Partner 3</t>
  </si>
  <si>
    <t>Personnel costs - Research partner 3</t>
  </si>
  <si>
    <r>
      <rPr>
        <b/>
        <sz val="18"/>
        <rFont val="Trebuchet MS"/>
        <family val="2"/>
      </rPr>
      <t>WISS - research, innovation and technological development</t>
    </r>
    <r>
      <rPr>
        <b/>
        <sz val="14"/>
        <rFont val="Calibri"/>
        <family val="2"/>
        <scheme val="minor"/>
      </rPr>
      <t xml:space="preserve">
Financing plan</t>
    </r>
  </si>
  <si>
    <t>Funding amount applied for</t>
  </si>
  <si>
    <t>Funding</t>
  </si>
  <si>
    <t>Lead partner and research partners - in-kind (optional)</t>
  </si>
  <si>
    <t>Other source of financing</t>
  </si>
  <si>
    <t>Other funding (funding agency, type, amount)</t>
  </si>
  <si>
    <t>Other funding in total</t>
  </si>
  <si>
    <t>Funding gap</t>
  </si>
  <si>
    <t>Company signature of the lead partner</t>
  </si>
  <si>
    <t>Stamp and company signature</t>
  </si>
  <si>
    <t>Place/ Date</t>
  </si>
  <si>
    <t>Verwendungsnachweis</t>
  </si>
  <si>
    <t>Dieser Kosten- und Verwendungsnachweis enthält alle Kosten: Personalkosten, Unternehmerlohn sowie</t>
  </si>
  <si>
    <t>Sach- und Materialkosten, Investitionskosten, Drittkosten/externe Dienstleistungen, welche im Rahmen des oben</t>
  </si>
  <si>
    <t>angeführten zur Förderung beantragten und gegebenenfalls genehmigten Projekts für den ebenfalls oben angeführten</t>
  </si>
  <si>
    <t>Förderungsnehmer zu erwarten bzw. angefallen sind (PLAN und IST).</t>
  </si>
  <si>
    <t>Der Nachweis gliedert sich in Register, die die jeweils kalkulierten Plan-Kosten je Projektpartner "FW Plan, F1 Plan, U1 Plan usw." im beantragten Projekt darstellen.</t>
  </si>
  <si>
    <t>Im Register "Übersicht", wird ein Überblick über die gesamten PLAN Kosten aller Projektpartner gegeben.</t>
  </si>
  <si>
    <t>Im Register "Finanzierungsplan" sind sämtliche Finanzierungsquellen und Höhen der finanziellen Beiträge darzustellen.</t>
  </si>
  <si>
    <t>Der Nachweis der tatsächlich entstandenen Personalkosten ist durch die Stundenaufzeichnung pro projektbeteiligter Person zu ergänzen.</t>
  </si>
  <si>
    <r>
      <t>Sach- und Materialkosten, Investitionskosten,</t>
    </r>
    <r>
      <rPr>
        <sz val="10"/>
        <color rgb="FFFF0000"/>
        <rFont val="Calibri"/>
        <family val="2"/>
        <scheme val="minor"/>
      </rPr>
      <t xml:space="preserve"> </t>
    </r>
    <r>
      <rPr>
        <sz val="10"/>
        <rFont val="Calibri"/>
        <family val="2"/>
        <scheme val="minor"/>
      </rPr>
      <t>Drittkosten/Externe Dienstleistungen je Projektpartner darzustellen.</t>
    </r>
  </si>
  <si>
    <t>Zur Abrechnung trägt der Förderwerber, die tatsächlich entstandenen Kosten im Register "Übersicht PLAN IST" zusammen.</t>
  </si>
  <si>
    <t>Erklärung über die Vollständigkeit und Richtigkeit der gemachten Angaben im Rahmen der IST-Kostenabrechnung:*</t>
  </si>
  <si>
    <t>Der Nachweis der personellen Eigenleistungen wurde anhand von Stundenaufzeichnungen erstellt, überprüft und in Ordnung befunden. Diese Zusammenstellung der</t>
  </si>
  <si>
    <t>Personalkosten beinhaltet sämtliche das Projekt betreffende personelle Eigenleistungen. Kopien exemplarischer Lohn-/Gehaltszettel des Projektzeitraums liegen bei.</t>
  </si>
  <si>
    <t xml:space="preserve">Der Nachweis der extern bezogenen Leistungen wurde anhand von Originalbelegen erstellt, überprüft und in Ordnung befunden. Diese Rechnungszusammenstellung </t>
  </si>
  <si>
    <t xml:space="preserve">beinhaltet sämtliche das Projekt betreffende und bezahlte Rechnungen. Kopien der Rechnungen und Zahlungsbelege (sofern im Register "Externe Kosten" gefordert) </t>
  </si>
  <si>
    <t>liegen bei.</t>
  </si>
  <si>
    <t>Die widmungsgemäße Verwendung des Förderungszuschusses und die Richtigkeit der im Kosten- und Verwendungsnachweis gemachten Angaben wird bestätigt.</t>
  </si>
  <si>
    <t>Ort, Datum</t>
  </si>
  <si>
    <t>Unterschrift</t>
  </si>
  <si>
    <t>* Ist erst im Zuge des Verwendungsnachweises zu unterfertigen und dem Förderungsgeber zu übermitteln.</t>
  </si>
  <si>
    <t>Listenauswahl</t>
  </si>
  <si>
    <t>Liste Förderwerber</t>
  </si>
  <si>
    <t>Anrede</t>
  </si>
  <si>
    <t xml:space="preserve">Art des Projekts </t>
  </si>
  <si>
    <t>Rolle im Projekt</t>
  </si>
  <si>
    <t>Forschungspartner</t>
  </si>
  <si>
    <t>F0</t>
  </si>
  <si>
    <t>Bitte auswählen</t>
  </si>
  <si>
    <t>F1</t>
  </si>
  <si>
    <t>university</t>
  </si>
  <si>
    <t xml:space="preserve">Frau </t>
  </si>
  <si>
    <t>Typ A: Awareness-Maßnahmen</t>
  </si>
  <si>
    <t>project lead</t>
  </si>
  <si>
    <t>Fachhochschule Salzburg GmbH</t>
  </si>
  <si>
    <t>F2</t>
  </si>
  <si>
    <t>university of Applied Sciences</t>
  </si>
  <si>
    <t>Herr</t>
  </si>
  <si>
    <t>Typ B: Durchführbarkeitsstudien, Sondierung</t>
  </si>
  <si>
    <t>project partner</t>
  </si>
  <si>
    <t>Gemeinnütziger Verein für Bautechnische Versuchs- und Forschungsarbeiten Salzburg / Bautechnische Versuchs- und Forschungsanstalt Salzburg</t>
  </si>
  <si>
    <t>F3</t>
  </si>
  <si>
    <t>non-university research instution</t>
  </si>
  <si>
    <t>Typ C: Transferorientierte Projekte und Stärkung der Zusammenarbeit</t>
  </si>
  <si>
    <t>KBF Kompetenzzentrum Bauforschung GmbH</t>
  </si>
  <si>
    <t>F4</t>
  </si>
  <si>
    <t>other</t>
  </si>
  <si>
    <t>Typ D: Forschungsprojekte (nicht-beihilfenrelevante Projekte)</t>
  </si>
  <si>
    <t>Neu- oder Bestandspersonal</t>
  </si>
  <si>
    <t>Ludwig Boltzmann Gesellschaft</t>
  </si>
  <si>
    <t>Typ E: FTE Projekte (beihilfenrelevante Projekte)</t>
  </si>
  <si>
    <t>Pädagogische Hochschule Stefan Zweig</t>
  </si>
  <si>
    <t>Typ F: Aufbau von Forschungskapazitäten und Strukturbildende Projekte</t>
  </si>
  <si>
    <t>new staff</t>
  </si>
  <si>
    <t>Paracelsus Medizinische Privatuniversität</t>
  </si>
  <si>
    <t>nicht relevant</t>
  </si>
  <si>
    <t>existing staff</t>
  </si>
  <si>
    <t>Paris Lodron Universität Salzburg</t>
  </si>
  <si>
    <t>Research Studios Austria Forschungsgesellschaft mbH - Researchstudio iSPACE</t>
  </si>
  <si>
    <t>Salzburg Cancer Research Institute</t>
  </si>
  <si>
    <t>Einfache Antwortoption</t>
  </si>
  <si>
    <t>ANHANG</t>
  </si>
  <si>
    <t>Salzburg Research Forschungsgesellschaft mbH</t>
  </si>
  <si>
    <t>A0</t>
  </si>
  <si>
    <t>SCRI-LIMCR - Laboratory for Immunological and Molecular Cancer Research</t>
  </si>
  <si>
    <t>A1</t>
  </si>
  <si>
    <t>yes</t>
  </si>
  <si>
    <t>attaches</t>
  </si>
  <si>
    <t>Universität Mozarteum</t>
  </si>
  <si>
    <t>A2</t>
  </si>
  <si>
    <t>no</t>
  </si>
  <si>
    <t>will be submitted</t>
  </si>
  <si>
    <t>does not apple</t>
  </si>
  <si>
    <t>Unternehmensgrößenkategorien</t>
  </si>
  <si>
    <t>U0</t>
  </si>
  <si>
    <t>U1</t>
  </si>
  <si>
    <r>
      <t>Kleinstunternehmen</t>
    </r>
    <r>
      <rPr>
        <sz val="10"/>
        <color rgb="FF333333"/>
        <rFont val="Trebuchet MS"/>
        <family val="2"/>
      </rPr>
      <t xml:space="preserve">: </t>
    </r>
    <r>
      <rPr>
        <i/>
        <sz val="10"/>
        <color rgb="FF333333"/>
        <rFont val="Trebuchet MS"/>
        <family val="2"/>
      </rPr>
      <t>weniger als 10</t>
    </r>
    <r>
      <rPr>
        <sz val="10"/>
        <color rgb="FF333333"/>
        <rFont val="Trebuchet MS"/>
        <family val="2"/>
      </rPr>
      <t xml:space="preserve"> Beschäftigte</t>
    </r>
  </si>
  <si>
    <t>WISS: Handlungsfeld</t>
  </si>
  <si>
    <t>Wiss: Thema</t>
  </si>
  <si>
    <t>U2</t>
  </si>
  <si>
    <r>
      <t>kleine Unternehmen</t>
    </r>
    <r>
      <rPr>
        <sz val="10"/>
        <color rgb="FF333333"/>
        <rFont val="Trebuchet MS"/>
        <family val="2"/>
      </rPr>
      <t xml:space="preserve">: </t>
    </r>
    <r>
      <rPr>
        <i/>
        <sz val="10"/>
        <color rgb="FF333333"/>
        <rFont val="Trebuchet MS"/>
        <family val="2"/>
      </rPr>
      <t>10 bis 49</t>
    </r>
    <r>
      <rPr>
        <sz val="10"/>
        <color rgb="FF333333"/>
        <rFont val="Trebuchet MS"/>
        <family val="2"/>
      </rPr>
      <t xml:space="preserve"> Beschäftigte</t>
    </r>
  </si>
  <si>
    <t>U3</t>
  </si>
  <si>
    <r>
      <t>mittlere Unternehmen</t>
    </r>
    <r>
      <rPr>
        <sz val="10"/>
        <color rgb="FF333333"/>
        <rFont val="Trebuchet MS"/>
        <family val="2"/>
      </rPr>
      <t xml:space="preserve">: </t>
    </r>
    <r>
      <rPr>
        <i/>
        <sz val="10"/>
        <color rgb="FF333333"/>
        <rFont val="Trebuchet MS"/>
        <family val="2"/>
      </rPr>
      <t>50 bis 249</t>
    </r>
    <r>
      <rPr>
        <sz val="10"/>
        <color rgb="FF333333"/>
        <rFont val="Trebuchet MS"/>
        <family val="2"/>
      </rPr>
      <t xml:space="preserve"> Beschäftigte</t>
    </r>
  </si>
  <si>
    <t xml:space="preserve">science and research location </t>
  </si>
  <si>
    <t>Life-Sciences</t>
  </si>
  <si>
    <t>U4</t>
  </si>
  <si>
    <r>
      <rPr>
        <b/>
        <sz val="10"/>
        <color theme="1"/>
        <rFont val="Trebuchet MS"/>
        <family val="2"/>
      </rPr>
      <t>Großunternehmen:</t>
    </r>
    <r>
      <rPr>
        <sz val="10"/>
        <color theme="1"/>
        <rFont val="Trebuchet MS"/>
        <family val="2"/>
      </rPr>
      <t xml:space="preserve"> </t>
    </r>
    <r>
      <rPr>
        <i/>
        <sz val="10"/>
        <color theme="1"/>
        <rFont val="Trebuchet MS"/>
        <family val="2"/>
      </rPr>
      <t xml:space="preserve">ab 250 </t>
    </r>
    <r>
      <rPr>
        <sz val="10"/>
        <color theme="1"/>
        <rFont val="Trebuchet MS"/>
        <family val="2"/>
      </rPr>
      <t>Beschäftigte</t>
    </r>
  </si>
  <si>
    <t>transfer and innovation</t>
  </si>
  <si>
    <t>ICT Region Salzburg</t>
  </si>
  <si>
    <t>entrepreneuship</t>
  </si>
  <si>
    <t>Smart Materials</t>
  </si>
  <si>
    <t>Kooperationsarten</t>
  </si>
  <si>
    <t>education and talents</t>
  </si>
  <si>
    <t>tech to green</t>
  </si>
  <si>
    <t>creative industries and arts</t>
  </si>
  <si>
    <t>K1</t>
  </si>
  <si>
    <t>Forschung-Forschung</t>
  </si>
  <si>
    <t>K2</t>
  </si>
  <si>
    <t>Forschung-Wirtschaft</t>
  </si>
  <si>
    <t>Qualität der Projektkoordination</t>
  </si>
  <si>
    <t>Q1</t>
  </si>
  <si>
    <t>Die Projektpartner haben bisher nicht zusammen gearbeitet. Es handelt sich um eine neue Konstellation von Projektpartnern.</t>
  </si>
  <si>
    <t>Q2</t>
  </si>
  <si>
    <t>Mindestens zwei Projektpartner bringen Erfahrungen in der Zusammenarbeit ins Projekt ein. Mind. 1 gemeinsames Forschungs- oder Transferprojekt wurde abgeschlossen.</t>
  </si>
  <si>
    <t>Q3</t>
  </si>
  <si>
    <t>Alle Projektpartner haben bereits in mind. einem Forschungs- oder Transferprojekt zusammengearbeitet</t>
  </si>
  <si>
    <t>Q4</t>
  </si>
  <si>
    <t>Es sind Projektpartnern beteiligt, die keine Erfahrung in der Zusammenarbeit mit den Kooperationspartnern aufweisen.</t>
  </si>
  <si>
    <t>Q0</t>
  </si>
  <si>
    <t>keine der Angaben trifft zu</t>
  </si>
  <si>
    <t>NACE Abschnitt</t>
  </si>
  <si>
    <t>NACE Abteilung</t>
  </si>
  <si>
    <t>bitte auswählen</t>
  </si>
  <si>
    <t>A Land- und Forstwirtschaft; Fischerei</t>
  </si>
  <si>
    <t>A 01 Landwirtschaft, Jagd und damit verbundene Tätigkeiten</t>
  </si>
  <si>
    <t>A 02 Forstwirtschaft und Holzeinschlag</t>
  </si>
  <si>
    <t>A 03 Fischerei und Aquakultur</t>
  </si>
  <si>
    <t>B Bergbau und Gewinnung von Steinen und Erden</t>
  </si>
  <si>
    <t>B 05 Kohlenbergbau</t>
  </si>
  <si>
    <t>B 06 Gewinnung von Erdöl und Erdgas</t>
  </si>
  <si>
    <t>B 07 Erzbergbau</t>
  </si>
  <si>
    <t>B 08 Gewinnung von Steinen und Erden, sonstiger Bergbau</t>
  </si>
  <si>
    <t>B 09 Erbringung von Dienstleistungen für den Bergbau und für die Gewinnung von Steinen und Erden</t>
  </si>
  <si>
    <t>C Herstellung von Waren</t>
  </si>
  <si>
    <t>C 10 Herstellung von Nahrungs- und Futtermitteln</t>
  </si>
  <si>
    <t>C 11 Getränkeherstellung</t>
  </si>
  <si>
    <t>C 12 Tabakverarbeitung</t>
  </si>
  <si>
    <t>C 13 Herstellung von Textilien</t>
  </si>
  <si>
    <t>C 14 Herstellung von Bekleidung</t>
  </si>
  <si>
    <t>C 15 Herstellung von Leder, Lederwaren und Schuhen</t>
  </si>
  <si>
    <t>C 16 Herstellung von Holz-, Flecht-, Korb- und Korkwaren (ohne Möbel)</t>
  </si>
  <si>
    <t>C 17 Herstellung von Papier, Pappe und Waren daraus</t>
  </si>
  <si>
    <t>C 18 Herstellung von Druckerzeugnissen; Vervielfältigung von bespielten Ton-, Bild- und Datenträgern</t>
  </si>
  <si>
    <t>C 19 Kokerei und Mineralölverarbeitung</t>
  </si>
  <si>
    <t>C 20 Herstellung von chemischen Erzeugnissen</t>
  </si>
  <si>
    <t>C 21 Herstellung von pharmazeutischen Erzeugnissen</t>
  </si>
  <si>
    <t>C 22 Herstellung von Gummi- und Kunststoffwaren</t>
  </si>
  <si>
    <t>C 23 Herstellung von Glas und Glaswaren, Keramik, Verarbeitung von Steinen und Erden</t>
  </si>
  <si>
    <t>C 24 Metallerzeugung und -bearbeitung</t>
  </si>
  <si>
    <t>C 25 Herstellung von Metallerzeugnissen</t>
  </si>
  <si>
    <t>C 26 Herstellung von Datenverarbeitungsgeräten, elektronischen und optischen Erzeugnissen</t>
  </si>
  <si>
    <t>C 27 Herstellung von elektrischen Ausrüstungen</t>
  </si>
  <si>
    <t>C 28 Maschinenbau</t>
  </si>
  <si>
    <t>C 29 Herstellung von Kraftwagen und Kraftwagenteilen</t>
  </si>
  <si>
    <t>C 30 Sonstiger Fahrzeugbau</t>
  </si>
  <si>
    <t>C 31 Herstellung von Möbeln</t>
  </si>
  <si>
    <t>C 32 Herstellung von sonstigen Waren</t>
  </si>
  <si>
    <t>C 33 Reparatur und Installation von Maschinen und Ausrüstungen</t>
  </si>
  <si>
    <t>D Energieversorgung</t>
  </si>
  <si>
    <t>D 35 Energieversorgung</t>
  </si>
  <si>
    <t>E Wasserversorgung; Abwasser- und Abfallentsorgung und Beseitigung von Umweltverschmutzungen</t>
  </si>
  <si>
    <t>E 36 Wasserversorgung</t>
  </si>
  <si>
    <t>E 37 Abwasserentsorgung</t>
  </si>
  <si>
    <t>E 38 Sammlung, Behandlung und Beseitigung von Abfällen; Rückgewinnung</t>
  </si>
  <si>
    <t>E 39 Beseitigung von Umweltverschmutzungen und sonstige Entsorgung</t>
  </si>
  <si>
    <t>F Bau</t>
  </si>
  <si>
    <t>F 41 Hochbau</t>
  </si>
  <si>
    <t>F 42 Tiefbau</t>
  </si>
  <si>
    <t>F 43 Vorbereitende Baustellenarbeiten, Bauinstallation und sonstiges Ausbaugewerbe</t>
  </si>
  <si>
    <t>G Handel; Instandhaltung und Reparatur von Kraftfahrzeugen</t>
  </si>
  <si>
    <t>G 45 Handel mit Kraftfahrzeugen; Instandhaltung und Reparatur von Kraftfahrzeugen</t>
  </si>
  <si>
    <t>G 46 Großhandel (ohne Handel mit Kraftfahrzeugen)</t>
  </si>
  <si>
    <t>G 47 Einzelhandel (ohne Handel mit Kraftfahrzeugen)</t>
  </si>
  <si>
    <t>H Verkehr und Lagerei</t>
  </si>
  <si>
    <t>H 49 Landverkehr und Transport in Rohrfernleitungen</t>
  </si>
  <si>
    <t>H 50 Schifffahrt</t>
  </si>
  <si>
    <t>H 51 Luftfahrt</t>
  </si>
  <si>
    <t>H 52 Lagerei sowie Erbringung von sonstigen Dienstleistungen für den Verkehr</t>
  </si>
  <si>
    <t>H 53 Post-, Kurier- und Expressdienste</t>
  </si>
  <si>
    <t>I Beherbergung und Gastronomie</t>
  </si>
  <si>
    <t>I 55 Beherbergung</t>
  </si>
  <si>
    <t>I 56 Gastronomie</t>
  </si>
  <si>
    <t>J Information und Kommunikation</t>
  </si>
  <si>
    <t>J 58 Verlagswesen</t>
  </si>
  <si>
    <t>J 59 Herstellung, Verleih und Vertrieb von Filmen und Fernsehprogrammen; Kinos; Tonstudios und Verlegen von Musik</t>
  </si>
  <si>
    <t>J 60 Rundfunktveranstalter</t>
  </si>
  <si>
    <t>J 61 Telekommunikation</t>
  </si>
  <si>
    <t>J 62 Erbringung von Dienstleistungen der Informationstechnologie</t>
  </si>
  <si>
    <t>J 63 Informationsdienstleistungen</t>
  </si>
  <si>
    <t>K Erbringung von Finanz- und Versicherungs-Dienstleistungen</t>
  </si>
  <si>
    <t>K 64 Erbringung von Finanzdienstleistungen</t>
  </si>
  <si>
    <t>K 65 Versicherungen, Rückversicherungen und Pensionskassen (ohne Sozialversicherung)</t>
  </si>
  <si>
    <t>K 66 Mit den Finanz- und Versicherungsdienstleistungen verbundene Tätigkeiten</t>
  </si>
  <si>
    <t>L Grundstücks- und Wohnungswesen</t>
  </si>
  <si>
    <t>L 68 Grundstücks- und Wohnungswesen</t>
  </si>
  <si>
    <t>M Erbringung von freiberuflichen, wissenschaftlichen und technischen Dienstleistungen</t>
  </si>
  <si>
    <t>M 69 Rechts- und Steuerberatung, Wirtschaftsprüfung</t>
  </si>
  <si>
    <t>M 70 Verwaltung und Führung von Unternehmen und Betrieben; Unternehmensberatung</t>
  </si>
  <si>
    <t>M 71 Architektur- und Ingenieurbüros; technische, physikalische und chemische Untersuchung</t>
  </si>
  <si>
    <t>M 72 Forschung und Entwicklung</t>
  </si>
  <si>
    <t>M 73 Werbung und Marktforschung</t>
  </si>
  <si>
    <t>M 74 Sonstige freiberufliche, wissenschaftliche und technische Tätigkeiten</t>
  </si>
  <si>
    <t>M 75 Veterinärwesen</t>
  </si>
  <si>
    <t>N Erbringung von sonstigen wirtschaftlichen Dienstleistungen</t>
  </si>
  <si>
    <t>N 77 Vermietung von beweglichen Sachen</t>
  </si>
  <si>
    <t>N 78 Vermittlung und Überlassung von Arbeitskräften</t>
  </si>
  <si>
    <t>N 79 Reisebüros, Reiseveranstalter und Erbringung sonstiger Reservierungsdienstleistungen</t>
  </si>
  <si>
    <t>N 80 Wach- und Sicherheitsdienste sowie Detekteien</t>
  </si>
  <si>
    <t>N 81 Gebäudebetreuung; Garten- und Landschaftsbau</t>
  </si>
  <si>
    <t>N 82 Erbringung von wirtschaftlichen Dienstleistungen für Unternehmen und Privatpersonen a.n.g.</t>
  </si>
  <si>
    <t>O Öffentliche Verwaltung, Verteidigung, Sozialversicherung</t>
  </si>
  <si>
    <t>O 84 Öffentliche Verwaltung, Verteidigung, Sozialversicherung</t>
  </si>
  <si>
    <t>P Erziehung und Unterricht</t>
  </si>
  <si>
    <t>P 85 Erziehung und Unterricht</t>
  </si>
  <si>
    <t>Q Gesundheits- und Sozialwesen</t>
  </si>
  <si>
    <t>Q 86 Gesundheitswesen</t>
  </si>
  <si>
    <t>Q 87 Heime (ohne Erholungs- und Ferienheime)</t>
  </si>
  <si>
    <t>Q 88 Sozialwesen (ohne Heime)</t>
  </si>
  <si>
    <t>R Kunst, Unterhaltung und Erholung</t>
  </si>
  <si>
    <t>R 90 Kreative, künstlerische und unterhaltende Tätigkeiten</t>
  </si>
  <si>
    <t>R 91 Bibliotheken, Archive, Museen, botanische und zoologische Gärten</t>
  </si>
  <si>
    <t>R 92 Spiel-, Wett- und Lotteriewesen</t>
  </si>
  <si>
    <t>R 93 Erbringung von Dienstleistungen des Sports, der Unterhaltung und der Erholung</t>
  </si>
  <si>
    <t>S Erbringung von sonstigen Dienstleistungen</t>
  </si>
  <si>
    <t>S 94 Interessenvertretungen sowie kirchliche und sonstige religiöse Vereinigungen (ohne Sozialwesen und Sport)</t>
  </si>
  <si>
    <t>S 95 Reparatur von Datenverarbeitungsgeräten und Gebrauchsgütern</t>
  </si>
  <si>
    <t>S 96 Erbringung von sonstigen überwiegend persönlichen Dienstleistungen</t>
  </si>
  <si>
    <t>T Private Haushalte mit Hauspersonal; Herstellung von Waren und Erbringung von Dienstleistungen durch private Haushalte für den Eigenbedarf ohne ausgeprägten Schwerpunkt</t>
  </si>
  <si>
    <t>T 97 Private Haushalte mit Hauspersonal</t>
  </si>
  <si>
    <t>T 98 Herstellung von Waren und Erbringung von Dienstleistungen durch private Haushalte für den Eigenbedarf ohne ausgeprägten Schwerpunkt</t>
  </si>
  <si>
    <t>U Exterritoriale Organisationen und Körperschaften</t>
  </si>
  <si>
    <t>U 99 Exterritoriale Organisationen und Körperschaften</t>
  </si>
  <si>
    <t>A 01.1 Anbau einjähriger Pflanzen</t>
  </si>
  <si>
    <t>A 01.2 Anbau mehrjähriger Pflanzen</t>
  </si>
  <si>
    <t>A 01.3 Betrieb von Baumschulen sowie Anbau von Pflanzen zu Vermehrungszwecken</t>
  </si>
  <si>
    <t>A 01.4 Tierhaltung</t>
  </si>
  <si>
    <t>A 01.5 Gemischte Landwirtschaft</t>
  </si>
  <si>
    <t>A 01.6 Erbringung von landwirtschaftlichen Dienstleistungen</t>
  </si>
  <si>
    <t>A 01.7 Jagd, Fallenstellerei und damit verbundene Tätigkeiten</t>
  </si>
  <si>
    <t>A 02.1 Forstwirtschaft</t>
  </si>
  <si>
    <t>A 02.2 Holzeinschlag</t>
  </si>
  <si>
    <t>A 02.3 Sammeln von wild wachsenden Produkten (ohne Holz)</t>
  </si>
  <si>
    <t>A 02.4 Erbringung von Dienstleistungen für Forstwirtschaft und Holzeinschlag</t>
  </si>
  <si>
    <t>A 03.1 Fischerei</t>
  </si>
  <si>
    <t>A 03.2 Aquakultur</t>
  </si>
  <si>
    <t>B 05.1 Steinkohlenbergbau</t>
  </si>
  <si>
    <t>B 05.2 Braunkohlenbergbau</t>
  </si>
  <si>
    <t>B 06.1 Gewinnung von Erdöl</t>
  </si>
  <si>
    <t>B 06.2 Gewinnung von Erdgas</t>
  </si>
  <si>
    <t>B 07.1 Eisenerzbergbau</t>
  </si>
  <si>
    <t>B 07.2 NE-Metallerzbergbau</t>
  </si>
  <si>
    <t>B 08.1 Gewinnung von Natursteinen, Kies, Sand, Ton und Kaolin</t>
  </si>
  <si>
    <t>B 08.9 Sonstiger Bergbau; Gewinnung von Steinen und Erden a.n.g.</t>
  </si>
  <si>
    <t>B 09.1 Erbringung von Dienstleistungen für die Gewinnung von Erdöl und Erdgas</t>
  </si>
  <si>
    <t>B 09.9 Erbringung von Dienstleistungen für den sonstigen Bergbau und die Gewinnung von Steinen und Erden</t>
  </si>
  <si>
    <t>C 10.1 Schlachten und Fleischverarbeitung</t>
  </si>
  <si>
    <t>C 10.2 Fischverarbeitung</t>
  </si>
  <si>
    <t>C 10.3 Obst- und Gemüseverarbeitung</t>
  </si>
  <si>
    <t>C 10.4 Herstellung von pflanzlichen und tierischen Ölen und Fetten</t>
  </si>
  <si>
    <t>C 10.5 Milchverarbeitung</t>
  </si>
  <si>
    <t>C 10.6 Mahl- und Schälmühlen, Herstellung von Stärke und Stärkeerzeugnissen</t>
  </si>
  <si>
    <t>C 10.7 Herstellung von Back- und Teigwaren</t>
  </si>
  <si>
    <t>C 10.8 Herstellung von sonstigen Nahrungsmitteln</t>
  </si>
  <si>
    <t>C 10.9 Herstellung von Futtermitteln</t>
  </si>
  <si>
    <t>C 11.0 Getränkeherstellung</t>
  </si>
  <si>
    <t>C 12.0 Tabakverarbeitung</t>
  </si>
  <si>
    <t>C 13.1 Spinnstoffaufbereitung und Spinnerei</t>
  </si>
  <si>
    <t>C 13.2 Weberei</t>
  </si>
  <si>
    <t>C 13.3 Veredelung von Textilien und Bekleidung</t>
  </si>
  <si>
    <t>C 13.9 Herstellung von sonstigen Textilwaren</t>
  </si>
  <si>
    <t>C 14.1 Herstellung von Bekleidung (ohne Pelzbekleidung)</t>
  </si>
  <si>
    <t>C 14.2 Herstellung von Pelzwaren</t>
  </si>
  <si>
    <t>C 14.3 Herstellung von Bekleidung aus gewirktem und gestricktem Stoff</t>
  </si>
  <si>
    <t>C 15.1 Herstellung von Leder und Lederwaren (ohne Herstellung von Lederbekleidung)</t>
  </si>
  <si>
    <t>C 15.2 Herstellung von Schuhen</t>
  </si>
  <si>
    <t>C 16.1 Säge-, Hobel- und Holzimprägnierwerke</t>
  </si>
  <si>
    <t>C 16.2 Herstellung von sonstigen Holz-, Kork-, Flecht- und Korbwaren (ohne Möbel)</t>
  </si>
  <si>
    <t>C 17.1 Herstellung von Holz- und Zellstoff, Papier, Karton und Pappe</t>
  </si>
  <si>
    <t>C 17.2 Herstellung von Waren aus Papier, Karton und Pappe</t>
  </si>
  <si>
    <t>C 18.1 Herstellung von Druckerzeugnissen</t>
  </si>
  <si>
    <t>C 18.2 Vervielfältigung von bespielten Ton-, Bild- und Datenträgern</t>
  </si>
  <si>
    <t>C 19.1 Kokerei</t>
  </si>
  <si>
    <t>C 19.2 Mineralölverarbeitung</t>
  </si>
  <si>
    <t>C 20.1 Herstellung von chemischen Grundstoffen, Düngemitteln und Stickstoffverbindungen, Kunststoffen in Primärformen und synthetischem Kautschuk in Primärformen</t>
  </si>
  <si>
    <t>C 20.2 Herstellung von Schädlingsbekämpfungs-, Pflanzenschutz- und Desinfektionsmitteln</t>
  </si>
  <si>
    <t>C 20.3 Herstellung von Anstrichmitteln, Druckfarben und Kitten</t>
  </si>
  <si>
    <t>C 20.4 Herstellung von Seifen, Wasch-, Reinigungs- und Körperpflegemitteln sowie von Duftstoffen</t>
  </si>
  <si>
    <t>C 20.5 Herstellung von sonstigen chemischen Erzeugnissen</t>
  </si>
  <si>
    <t>C 20.6 Herstellung von Chemiefasern</t>
  </si>
  <si>
    <t>C 21.1 Herstellung von pharmazeutischen Grundstoffen</t>
  </si>
  <si>
    <t>C 21.2 Herstellung von pharmazeutischen Spezialitäten und sonstigen pharmazeutischen Erzeugnissen</t>
  </si>
  <si>
    <t>C 22.1 Herstellung von Gummiwaren</t>
  </si>
  <si>
    <t>C 22.2 Herstellung von Kunststoffwaren</t>
  </si>
  <si>
    <t>C 23.1 Herstellung von Glas und Glaswaren</t>
  </si>
  <si>
    <t>C 23.2 Herstellung von feuerfesten keramischen Werkstoffen und Waren</t>
  </si>
  <si>
    <t>C 23.3 Herstellung von keramischen Baumaterialien</t>
  </si>
  <si>
    <t>C 23.4 Herstellung von sonstigen Porzellan- und keramischen Erzeugnissen</t>
  </si>
  <si>
    <t>C 23.5 Herstellung von Zement, Kalk und gebranntem Gips</t>
  </si>
  <si>
    <t>C 23.6 Herstellung von Erzeugnissen aus Beton, Zement und Gips</t>
  </si>
  <si>
    <t>C 23.7 Be- und Verarbeitung von Naturwerksteinen und Natursteinen a.n.g.</t>
  </si>
  <si>
    <t>C 23.9 Herstellung von Schleifkörpern und Schleifmitteln auf Unterlage sowie sonstigen Erzeugnissen aus nichtmetallischen Mineralien</t>
  </si>
  <si>
    <t>C 24.1 Erzeugung von Roheisen, Stahl und Ferrolegierungen</t>
  </si>
  <si>
    <t>C 24.2 Herstellung von Stahlrohren, Rohrform-, Rohrverschluss- und Rohrverbindungsstücken aus Stahl</t>
  </si>
  <si>
    <t>C 24.3 Sonstige erste Bearbeitung von Eisen und Stahl</t>
  </si>
  <si>
    <t>C 24.4 Erzeugung und erste Bearbeitung von NE-Metallen</t>
  </si>
  <si>
    <t>C 24.5 Gießereien</t>
  </si>
  <si>
    <t>C 25.1 Stahl- und Leichtmetallbau</t>
  </si>
  <si>
    <t>C 25.2 Herstellung von Metalltanks und -behältern; Herstellung von Heizkörpern und -kesseln für Zentralheizungen</t>
  </si>
  <si>
    <t>C 25.3 Herstellung von Dampfkesseln (ohne Zentralheizungskessel)</t>
  </si>
  <si>
    <t>C 25.4 Herstellung von Waffen und Munition</t>
  </si>
  <si>
    <t>C 25.5 Herstellung von Schmiede-, Press-, Zieh- und Stanzteilen, gewalzten Ringen und pulvermetallurgischen Erzeugnissen</t>
  </si>
  <si>
    <t>C 25.6 Oberflächenveredlung und Wärmebehandlung; Mechanik a.n.g.</t>
  </si>
  <si>
    <t>C 25.7 Herstellung von Schneidwaren, Werkzeugen, Schlössern und Beschlägen aus unedlen Metallen</t>
  </si>
  <si>
    <t>C 25.9 Herstellung von sonstigen Metallwaren</t>
  </si>
  <si>
    <t>C 26.1 Herstellung von elektronischen Bauelementen und Leiterplatten</t>
  </si>
  <si>
    <t>C 26.2 Herstellung von Datenverarbeitungsgeräten und peripheren Geräten</t>
  </si>
  <si>
    <t>C 26.3 Herstellung von Geräten und Einrichtungen der Telekommunikationstechnik</t>
  </si>
  <si>
    <t>C 26.4 Herstellung von Geräten der Unterhaltungselektronik</t>
  </si>
  <si>
    <t>C 26.5 Herstellung von Mess-, Kontroll-, Navigations- u. ä. Instrumenten und Vorrichtungen; Herstellung von Uhren</t>
  </si>
  <si>
    <t>C 26.6 Herstellung von Bestrahlungs- und Elektrotherapiegeräten und elektromedizinischen Geräten</t>
  </si>
  <si>
    <t>C 26.7 Herstellung von optischen und fotografischen Instrumenten und Geräten</t>
  </si>
  <si>
    <t>C 26.8 Herstellung von magnetischen und optischen Datenträgern</t>
  </si>
  <si>
    <t>C 27.1 Herstellung von Elektromotoren, Generatoren, Transformatoren, Elektrizitätsverteilungs- und -schalteinrichtungen</t>
  </si>
  <si>
    <t>C 27.2 Herstellung von Batterien und Akkumulatoren</t>
  </si>
  <si>
    <t>C 27.3 Herstellung von Kabeln und elektrischem Installationsmaterial</t>
  </si>
  <si>
    <t>C 27.4 Herstellung von elektrischen Lampen und Leuchten</t>
  </si>
  <si>
    <t>C 27.5 Herstellung von Haushaltsgeräten</t>
  </si>
  <si>
    <t>C 27.9 Herstellung von sonstigen elektrischen Ausrüstungen und Geräten a.n.g.</t>
  </si>
  <si>
    <t>C 28.1 Herstellung von nicht wirtschaftszweigspezifischen Maschinen</t>
  </si>
  <si>
    <t>C 28.2 Herstellung von sonstigen nicht wirtschaftszweigspezifischen Maschinen</t>
  </si>
  <si>
    <t>C 28.3 Herstellung von land- und forstwirtschaftlichen Maschinen</t>
  </si>
  <si>
    <t>C 28.4 Herstellung von Werkzeugmaschinen</t>
  </si>
  <si>
    <t>C 28.9 Herstellung von Maschinen für sonstige bestimmte Wirtschaftszweige</t>
  </si>
  <si>
    <t>C 29.1 Herstellung von Kraftwagen und Kraftwagenmotoren</t>
  </si>
  <si>
    <t>C 29.2 Herstellung von Karosserien, Aufbauten und Anhängern</t>
  </si>
  <si>
    <t>C 29.3 Herstellung von Teilen und Zubehör für Kraftwagen</t>
  </si>
  <si>
    <t>C 30.1 Schiff- und Bootsbau</t>
  </si>
  <si>
    <t>C 30.2 Schienenfahrzeugbau</t>
  </si>
  <si>
    <t>C 30.3 Luft- und Raumfahrzeugbau</t>
  </si>
  <si>
    <t>C 30.4 Herstellung von militärischen Kampffahrzeugen</t>
  </si>
  <si>
    <t>C 30.9 Herstellung von Fahrzeugen a.n.g.</t>
  </si>
  <si>
    <t>C 31.0 Herstellung von Möbeln</t>
  </si>
  <si>
    <t>C 32.1 Herstellung von Münzen, Schmuck und ähnlichen Erzeugnissen</t>
  </si>
  <si>
    <t>C 32.2 Herstellung von Musikinstrumenten</t>
  </si>
  <si>
    <t>C 32.3 Herstellung von Sportgeräten</t>
  </si>
  <si>
    <t>C 32.4 Herstellung von Spielwaren</t>
  </si>
  <si>
    <t>C 32.5 Herstellung von medizinischen und zahnmedizinischen Apparaten und Materialien</t>
  </si>
  <si>
    <t>C 32.9 Herstellung von Erzeugnissen a.n.g.</t>
  </si>
  <si>
    <t>C 33.1 Reparatur von Metallerzeugnissen, Maschinen und Ausrüstungen</t>
  </si>
  <si>
    <t>C 33.2 Installation von Maschinen und Ausrüstungen a.n.g.</t>
  </si>
  <si>
    <t>D 35.1 Elektrizitätsversorgung</t>
  </si>
  <si>
    <t>D 35.3 Wärme- und Kälteversorgung</t>
  </si>
  <si>
    <t>E 36.0 Wasserversorgung</t>
  </si>
  <si>
    <t>E 37.0 Abwasserentsorgung</t>
  </si>
  <si>
    <t>E 38.1 Sammlung von Abfällen</t>
  </si>
  <si>
    <t>E 38.2 Abfallbehandlung und -beseitigung</t>
  </si>
  <si>
    <t>E 38.3 Rückgewinnung</t>
  </si>
  <si>
    <t>E 39.0 Beseitigung von Umweltverschmutzungen und sonstige Entsorgung</t>
  </si>
  <si>
    <t>F 41.1 Erschließung von Grundstücken; Bauträger</t>
  </si>
  <si>
    <t>F 41.2 Bau von Gebäuden</t>
  </si>
  <si>
    <t>F 42.1 Bau von Straßen und Bahnverkehrsstrecken</t>
  </si>
  <si>
    <t>F 42.2 Leitungstiefbau und Kläranlagenbau</t>
  </si>
  <si>
    <t>F 42.9 Sonstiger Tiefbau</t>
  </si>
  <si>
    <t>F 43.1 Abbrucharbeiten und vorbereitende Baustellenarbeiten</t>
  </si>
  <si>
    <t>F 43.2 Bauinstallation</t>
  </si>
  <si>
    <t>F 43.3 Sonstiger Ausbau</t>
  </si>
  <si>
    <t>F 43.9 Sonstige spezialisierte Bautätigkeiten</t>
  </si>
  <si>
    <t>G 45.1 Handel mit Kraftwagen</t>
  </si>
  <si>
    <t>G 45.2 Instandhaltung und Reparatur von Kraftwagen</t>
  </si>
  <si>
    <t>G 45.3 Handel mit Kraftwagenteilen und -zubehör</t>
  </si>
  <si>
    <t>G 45.4 Handel mit Krafträdern, Kraftradteilen und -zubehör; Instandhaltung und Reparatur von Krafträdern</t>
  </si>
  <si>
    <t>G 46.1 Handelsvermittlung</t>
  </si>
  <si>
    <t>G 46.2 Großhandel mit landwirtschaftlichen Grundstoffen und lebenden Tieren</t>
  </si>
  <si>
    <t>G 46.3 Großhandel mit Nahrungs- und Genussmitteln, Getränken und Tabakwaren</t>
  </si>
  <si>
    <t>G 46.4 Großhandel mit Gebrauchs- und Verbrauchsgütern</t>
  </si>
  <si>
    <t>G 46.5 Großhandel mit Geräten der Informations- und Kommunikationstechnik</t>
  </si>
  <si>
    <t>G 46.6 Großhandel mit sonstigen Maschinen, Ausrüstungen und Zubehör</t>
  </si>
  <si>
    <t>G 46.7 Sonstiger spezialisierter Großhandel</t>
  </si>
  <si>
    <t>G 46.9 Großhandel ohne ausgeprägten Schwerpunkt</t>
  </si>
  <si>
    <t>G 47.1 Einzelhandel mit Waren verschiedener Art (in Verkaufsräumen)</t>
  </si>
  <si>
    <t>G 47.2 Einzelhandel mit Nahrungs- und Genussmitteln, Getränken und Tabakwaren (in Verkaufsräumen)</t>
  </si>
  <si>
    <t>G 47.3 Einzelhandel mit Motorenkraftstoffen (Tankstellen)</t>
  </si>
  <si>
    <t>G 47.4 Einzelhandel mit Geräten der Informations- und Kommunikationstechnik (in Verkaufsräumen)</t>
  </si>
  <si>
    <t>G 47.5 Einzelhandel mit sonstigen Haushaltsgeräten, Textilien, Heimwerker- und Einrichtungsbedarf (in Verkaufsräumen)</t>
  </si>
  <si>
    <t>G 47.6 Einzelhandel mit Verlagsprodukten, Sportausrüstungen und Spielwaren (in Verkaufsräumen)</t>
  </si>
  <si>
    <t>G 47.7 Einzelhandel mit sonstigen Gütern (in Verkaufsräumen)</t>
  </si>
  <si>
    <t>G 47.8 Einzelhandel an Verkaufsständen und auf Märkten</t>
  </si>
  <si>
    <t>G 47.9 Einzelhandel, nicht in Verkaufsräumen, an Verkaufsständen oder auf Märkten</t>
  </si>
  <si>
    <t>H 49.1 Personenbeförderung im Eisenbahnfernverkehr</t>
  </si>
  <si>
    <t>H 49.2 Güterbeförderung im Eisenbahnverkehr</t>
  </si>
  <si>
    <t>H 49.3 Sonstige Personenbeförderung im Landverkehr</t>
  </si>
  <si>
    <t>H 49.4 Güterbeförderung im Straßenverkehr, Umzugstransporte</t>
  </si>
  <si>
    <t>H 49.5 Transport in Rohrfernleitungen</t>
  </si>
  <si>
    <t>H 50.1 Personenbeförderung in der See- und Küstenschifffahrt</t>
  </si>
  <si>
    <t>H 50.2 Güterbeförderung in der See- und Küstenschifffahrt</t>
  </si>
  <si>
    <t>H 50.3 Personenbeförderung in der Binnenschifffahrt</t>
  </si>
  <si>
    <t>H 50.4 Güterbeförderung in der Binnenschifffahrt</t>
  </si>
  <si>
    <t>H 51.1 Personenbeförderung in der Luftfahrt</t>
  </si>
  <si>
    <t>H 52.1 Lagerei</t>
  </si>
  <si>
    <t>H 52.2 Erbringung von sonstigen Dienstleistungen für den Verkehr</t>
  </si>
  <si>
    <t>H 53.1 Postdienste von Universaldienstleistungsanbietern</t>
  </si>
  <si>
    <t>H 53.2 Sonstige Post-, Kurier- und Expressdienste</t>
  </si>
  <si>
    <t>I 55.1 Hotels, Gasthöfe und Pensionen</t>
  </si>
  <si>
    <t>I 55.2 Ferienunterkünfte und ähnliche Beherbergungsstätten</t>
  </si>
  <si>
    <t>I 55.3 Campingplätze</t>
  </si>
  <si>
    <t>I 55.9 Sonstige Beherbergungsstätten</t>
  </si>
  <si>
    <t>I 56.1 Restaurants, Gaststätten, Imbissstuben, Cafés, Eissalons u.Ä.</t>
  </si>
  <si>
    <t>I 56.2 Caterer und Erbringung sonstiger Verpflegungsdienstleistungen</t>
  </si>
  <si>
    <t>I 56.3 Ausschank von Getränken</t>
  </si>
  <si>
    <t>J 58.1 Verlegen von Büchern und Zeitschriften; sonstiges Verlagswesen (ohne Software)</t>
  </si>
  <si>
    <t>J 58.2 Verlegen von Software</t>
  </si>
  <si>
    <t>J 59.1 Herstellung von Filmen und Fernsehprogrammen, deren Verleih und Vertrieb; Kinos</t>
  </si>
  <si>
    <t>J 59.2 Tonstudios; Herstellung von Hörfunkbeiträgen; Verlegen von bespielten Tonträgern und Musikalien</t>
  </si>
  <si>
    <t>J 60.1 Hörfunkveranstalter</t>
  </si>
  <si>
    <t>J 60.2 Fernsehveranstalter</t>
  </si>
  <si>
    <t>J 61.1 Leitungsgebundene Telekommunikation</t>
  </si>
  <si>
    <t>J 61.2 Drahtlose Telekommunikation</t>
  </si>
  <si>
    <t>J 61.3 Satellitentelekommunikation</t>
  </si>
  <si>
    <t>J 61.9 Sonstige Telekommunikation</t>
  </si>
  <si>
    <t>J 62.0 Erbringung von Dienstleistungen der Informationstechnologie</t>
  </si>
  <si>
    <t>J 63.1 Datenverarbeitung, Hosting und damit verbundene Tätigkeiten; Webportale</t>
  </si>
  <si>
    <t>J 63.9 Erbringung von sonstigen Informationsdienstleistungen</t>
  </si>
  <si>
    <t>K 64.1 Zentralbanken und Kreditinstitute</t>
  </si>
  <si>
    <t>K 64.2 Beteiligungsgesellschaften</t>
  </si>
  <si>
    <t>K 64.3 Treuhand- und sonstige Fonds und ähnliche Finanzinstitutionen</t>
  </si>
  <si>
    <t>K 64.9 Sonstige Finanzierungsinstitutionen</t>
  </si>
  <si>
    <t>K 65.1 Versicherungen</t>
  </si>
  <si>
    <t>K 65.2 Rückversicherungen</t>
  </si>
  <si>
    <t>K 65.3 Pensionskassen und Pensionsfonds</t>
  </si>
  <si>
    <t>K 66.1 Mit den Finanzdienstleistungen verbundene Tätigkeiten</t>
  </si>
  <si>
    <t>K 66.2 Mit den Versicherungsdienstleistungen und Pensionskassen verbundene Tätigkeiten</t>
  </si>
  <si>
    <t>K 66.3 Fondsmanagement</t>
  </si>
  <si>
    <t>L 68.1 Kauf und Verkauf von eigenen Grundstücken, Gebäuden und Wohnungen</t>
  </si>
  <si>
    <t>L 68.2 Vermietung, Verpachtung von eigenen oder geleasten Grundstücken, Gebäuden und Wohnungen</t>
  </si>
  <si>
    <t>L 68.3 Vermittlung und Verwaltung von Grundstücken, Gebäuden und Wohnungen für Dritte</t>
  </si>
  <si>
    <t>M 69.1 Rechtsberatung</t>
  </si>
  <si>
    <t>M 69.2 Wirtschaftsprüfung und Steuerberatung; Buchführung</t>
  </si>
  <si>
    <t>M 70.1 Verwaltung und Führung von Unternehmen und Betrieben</t>
  </si>
  <si>
    <t>M 70.2 Public-Relations- und Unternehmensberatung</t>
  </si>
  <si>
    <t>M 71.1 Architektur- und Ingenieurbüros</t>
  </si>
  <si>
    <t>M 71.2 Technische, physikalische und chemische Untersuchung</t>
  </si>
  <si>
    <t>M 72.1 Forschung und Entwicklung im Bereich Natur-, Ingenieur-, Agrarwissenschaften und Medizin</t>
  </si>
  <si>
    <t>M 72.2 Forschung und Entwicklung im Bereich Rechts-, Wirtschafts- und Sozialwissenschaften sowie im Bereich Sprach-, Kultur- und Kunstwissenschaften</t>
  </si>
  <si>
    <t>M 73.1 Werbung</t>
  </si>
  <si>
    <t>M 73.2 Markt- und Meinungsforschung</t>
  </si>
  <si>
    <t>M 74.1 Ateliers für Textil-, Schmuck-, Grafik- u.ä. Design</t>
  </si>
  <si>
    <t>M 74.2 Fotografie und Fotolabors</t>
  </si>
  <si>
    <t>M 74.3 Übersetzen und Dolmetschen</t>
  </si>
  <si>
    <t>M 74.9Sonstige freiberufliche, wissenschaftliche und technische Tätigkeiten a.n.g.</t>
  </si>
  <si>
    <t>M 75.0 Veterinärwesen</t>
  </si>
  <si>
    <t>N 77.1 Vermietung von Kraftwagen</t>
  </si>
  <si>
    <t>N 77.2 Vermietung von Gebrauchsgütern</t>
  </si>
  <si>
    <t>N 77.3 Vermietung von Maschinen, Geräten und sonstigen beweglichen Sachen</t>
  </si>
  <si>
    <t>N 77.4 Leasing von nichtfinanziellen immateriellen Vermögensgegenständen (ohne Copyrights)</t>
  </si>
  <si>
    <t>N 78.1 Vermittlung von Arbeitskräften</t>
  </si>
  <si>
    <t>N 78.2 Befristete Überlassung von Arbeitskräften</t>
  </si>
  <si>
    <t>N 78.3 Sonstige Überlassung von Arbeitskräften</t>
  </si>
  <si>
    <t>N 79.1 Reisebüros und Reiseveranstalter</t>
  </si>
  <si>
    <t>N 79.9 Erbringung sonstiger Reservierungsdienstleistungen</t>
  </si>
  <si>
    <t>N 80.1 Private Wach- und Sicherheitsdienste</t>
  </si>
  <si>
    <t>N 80.2 Sicherheitsdienste mithilfe von Überwachungs- und Alarmsystemen</t>
  </si>
  <si>
    <t>N 80.3 Detekteien</t>
  </si>
  <si>
    <t>N 81.1 Hausmeisterdienste</t>
  </si>
  <si>
    <t>N 81.2 Reinigung von Gebäuden, Straßen und Verkehrsmitteln</t>
  </si>
  <si>
    <t>N 81.3 Garten- und Landschaftsbau sowie Erbringung von sonstigen gärtnerischen Dienstleistungen</t>
  </si>
  <si>
    <t>N 82.1 Sekretariats- und Schreibdienste, Copy-Shops</t>
  </si>
  <si>
    <t>N 82.2 Call Centers</t>
  </si>
  <si>
    <t>N 82.3 Messe-, Ausstellungs- und Kongressveranstalter</t>
  </si>
  <si>
    <t>N 82.9 Erbringung sonstiger wirtschaftlicher Dienstleistungen für Unternehmen und Privatpersonen</t>
  </si>
  <si>
    <t>O 84.1 Öffentliche Verwaltung</t>
  </si>
  <si>
    <t>O 84.2 Auswärtige Angelegenheiten, Verteidigung, Justiz, öffentliche Sicherheit und Ordnung</t>
  </si>
  <si>
    <t>O 84.3 Sozialversicherung</t>
  </si>
  <si>
    <t>P 85.1 Kindergärten und Vorschulen</t>
  </si>
  <si>
    <t>P 85.2 Volksschulen</t>
  </si>
  <si>
    <t>P 85.3 Weiterführende Schulen</t>
  </si>
  <si>
    <t>P 85.4 Tertiärer und post-sekundärer, nicht teritiärer Unterricht</t>
  </si>
  <si>
    <t>P 85.5 Sonstiger Unterricht</t>
  </si>
  <si>
    <t>P 85.6 Erbringung von Dienstleistungen für den Unterricht</t>
  </si>
  <si>
    <t>Q 86.1 Krankenhäuser</t>
  </si>
  <si>
    <t>Q 86.2 Arzt- und Zahnarztpraxen</t>
  </si>
  <si>
    <t>Q 86.9 Gesundheitswesen a.n.g.</t>
  </si>
  <si>
    <t>Q 87.1 Pflegeheime</t>
  </si>
  <si>
    <t>Q 87.2 Stationäre Einrichtungen zur psychosozialen Betreuung, Suchtbekämpfung u.Ä.</t>
  </si>
  <si>
    <t>Q 87.3 Altenheime; Alten- und Behindertenwohnheime</t>
  </si>
  <si>
    <t>Q 87.9 Sonstige Heime (ohne Erholungs- und Ferienheime)</t>
  </si>
  <si>
    <t>Q 88.1 Soziale Betreuung älterer Menschen und Behinderter</t>
  </si>
  <si>
    <t>Q 88.9 Sonstiges Sozialwesen (ohne Heime)</t>
  </si>
  <si>
    <t>R 90.0 Kreative, künstlerische und unterhaltende Tätigkeiten</t>
  </si>
  <si>
    <t>R 91.0 Bibliotheken, Archive, Museen, botanische und zoologische Gärten</t>
  </si>
  <si>
    <t>R 92.0 Spiel-, Wett- und Lotteriewesen</t>
  </si>
  <si>
    <t>R 93.1 Erbringung von Dienstleistungen des Sports</t>
  </si>
  <si>
    <t>S 94.1 Wirtschafts- und Arbeitgeberverbände, Berufsorganisationen</t>
  </si>
  <si>
    <t>S 94.2 Arbeitnehmervereinigungen</t>
  </si>
  <si>
    <t>S 94.9 Kirchliche Vereinigungen; politische Parteien sowie sonstige Interessenvertretungen und Vereinigungen a.n.g.</t>
  </si>
  <si>
    <t>S 95.1 Reparatur von Datenverarbeitungs- und Telekommunikationsgeräten</t>
  </si>
  <si>
    <t>S 95.2 Reparatur von Gebrauchsgütern</t>
  </si>
  <si>
    <t>S 96.0 Erbringung von sonstigen überwiegend persönlichen Dienstleistungen</t>
  </si>
  <si>
    <t>T 97.0 Private Haushalte mit Hauspersonal</t>
  </si>
  <si>
    <t>T 98.1 Herstellung von Waren durch private Haushalte für den Eigenbedarf ohne ausgeprägten Schwerpunkt</t>
  </si>
  <si>
    <t>T 98.2 Erbringung von Dienstleistungen durch private Haushalte für den Eigenbedarf ohne ausgeprägten Schwerpunkt</t>
  </si>
  <si>
    <t>U 99.0 Exterritoriale Organisationen und Körperschaften</t>
  </si>
  <si>
    <t>April 2025, v2</t>
  </si>
  <si>
    <t>corporate form</t>
  </si>
  <si>
    <t>Finanzierungsquelle</t>
  </si>
  <si>
    <t>in-kind</t>
  </si>
  <si>
    <t>sum of in-kind</t>
  </si>
  <si>
    <t>AI-Call funding</t>
  </si>
  <si>
    <t>sum of AI-Call funding</t>
  </si>
  <si>
    <t>Associated partners</t>
  </si>
  <si>
    <t>Associated partner 1</t>
  </si>
  <si>
    <t>Contact</t>
  </si>
  <si>
    <t>Associated partner 2</t>
  </si>
  <si>
    <t>Associated partner 3</t>
  </si>
  <si>
    <t>Sum of AI-Call-funding</t>
  </si>
  <si>
    <t>Sum of in-kind contribution</t>
  </si>
  <si>
    <t>in-kind contribution (personnel, material,..)</t>
  </si>
  <si>
    <t xml:space="preserve">in-kind contribution in total </t>
  </si>
  <si>
    <t>Total in-kind contribution</t>
  </si>
  <si>
    <t>Funding source (select - drop-down)</t>
  </si>
  <si>
    <t>funding in %</t>
  </si>
  <si>
    <t>Costs per research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</si>
</sst>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
    <numFmt numFmtId="165" formatCode="&quot;€&quot;\ #,##0.00"/>
    <numFmt numFmtId="166" formatCode="#,##0.0"/>
  </numFmts>
  <fonts count="71">
    <font>
      <sz val="11"/>
      <color theme="1"/>
      <name val="Trebuchet MS"/>
      <family val="2"/>
    </font>
    <font>
      <sz val="11"/>
      <color theme="1"/>
      <name val="Trebuchet MS"/>
      <family val="2"/>
    </font>
    <font>
      <sz val="10"/>
      <name val="Arial"/>
      <family val="2"/>
    </font>
    <font>
      <sz val="11"/>
      <color rgb="FFC00000"/>
      <name val="Arial Black"/>
      <family val="2"/>
    </font>
    <font>
      <u/>
      <sz val="11"/>
      <color theme="10"/>
      <name val="Trebuchet MS"/>
      <family val="2"/>
    </font>
    <font>
      <sz val="10"/>
      <name val="Trebuchet MS"/>
      <family val="2"/>
    </font>
    <font>
      <b/>
      <sz val="11"/>
      <color theme="1"/>
      <name val="Trebuchet MS"/>
      <family val="2"/>
    </font>
    <font>
      <sz val="11"/>
      <color theme="0"/>
      <name val="Trebuchet MS"/>
      <family val="2"/>
    </font>
    <font>
      <sz val="10"/>
      <color theme="1"/>
      <name val="Trebuchet MS"/>
      <family val="2"/>
    </font>
    <font>
      <sz val="14"/>
      <color theme="1"/>
      <name val="Trebuchet MS"/>
      <family val="2"/>
    </font>
    <font>
      <sz val="11"/>
      <color theme="1"/>
      <name val="Arial Black"/>
      <family val="2"/>
    </font>
    <font>
      <b/>
      <sz val="10"/>
      <color theme="1"/>
      <name val="Trebuchet MS"/>
      <family val="2"/>
    </font>
    <font>
      <sz val="10"/>
      <color theme="1"/>
      <name val="Arial"/>
      <family val="2"/>
    </font>
    <font>
      <sz val="11"/>
      <color rgb="FF333333"/>
      <name val="Arial"/>
      <family val="2"/>
    </font>
    <font>
      <b/>
      <sz val="11"/>
      <color rgb="FF333333"/>
      <name val="Arial"/>
      <family val="2"/>
    </font>
    <font>
      <sz val="10"/>
      <color rgb="FF000000"/>
      <name val="Arial"/>
      <family val="2"/>
    </font>
    <font>
      <sz val="8"/>
      <color theme="1"/>
      <name val="Trebuchet MS"/>
      <family val="2"/>
    </font>
    <font>
      <sz val="8"/>
      <color rgb="FFFFFFFF"/>
      <name val="Arial"/>
      <family val="2"/>
    </font>
    <font>
      <b/>
      <sz val="10"/>
      <name val="Trebuchet MS"/>
      <family val="2"/>
    </font>
    <font>
      <b/>
      <sz val="10"/>
      <color theme="1" tint="0.499984740745262"/>
      <name val="Trebuchet MS"/>
      <family val="2"/>
    </font>
    <font>
      <b/>
      <sz val="11"/>
      <color rgb="FFFA7D00"/>
      <name val="Calibri"/>
      <family val="2"/>
      <scheme val="minor"/>
    </font>
    <font>
      <sz val="11"/>
      <color rgb="FFFF0000"/>
      <name val="Trebuchet MS"/>
      <family val="2"/>
    </font>
    <font>
      <sz val="10"/>
      <color theme="0"/>
      <name val="Trebuchet MS"/>
      <family val="2"/>
    </font>
    <font>
      <sz val="16"/>
      <color rgb="FFC00000"/>
      <name val="Arial Black"/>
      <family val="2"/>
    </font>
    <font>
      <b/>
      <sz val="11"/>
      <color theme="0"/>
      <name val="Trebuchet MS"/>
      <family val="2"/>
    </font>
    <font>
      <sz val="10"/>
      <color theme="0"/>
      <name val="Arial"/>
      <family val="2"/>
    </font>
    <font>
      <b/>
      <sz val="10"/>
      <color theme="0"/>
      <name val="Trebuchet MS"/>
      <family val="2"/>
    </font>
    <font>
      <b/>
      <sz val="10"/>
      <color theme="0"/>
      <name val="Arial"/>
      <family val="2"/>
    </font>
    <font>
      <i/>
      <sz val="9"/>
      <color theme="1"/>
      <name val="Trebuchet MS"/>
      <family val="2"/>
    </font>
    <font>
      <sz val="9"/>
      <color theme="1"/>
      <name val="Trebuchet MS"/>
      <family val="2"/>
    </font>
    <font>
      <sz val="18"/>
      <color theme="0"/>
      <name val="Trebuchet MS"/>
      <family val="2"/>
    </font>
    <font>
      <b/>
      <sz val="11"/>
      <color rgb="FF3F3F3F"/>
      <name val="Calibri"/>
      <family val="2"/>
      <scheme val="minor"/>
    </font>
    <font>
      <b/>
      <sz val="16"/>
      <color theme="1"/>
      <name val="Trebuchet MS"/>
      <family val="2"/>
    </font>
    <font>
      <b/>
      <sz val="18"/>
      <color theme="1"/>
      <name val="Trebuchet MS"/>
      <family val="2"/>
    </font>
    <font>
      <sz val="12"/>
      <name val="Syntax"/>
    </font>
    <font>
      <b/>
      <sz val="14"/>
      <name val="Calibri"/>
      <family val="2"/>
      <scheme val="minor"/>
    </font>
    <font>
      <b/>
      <sz val="18"/>
      <name val="Trebuchet MS"/>
      <family val="2"/>
    </font>
    <font>
      <b/>
      <sz val="10"/>
      <color rgb="FF3F3F3F"/>
      <name val="Calibri"/>
      <family val="2"/>
      <scheme val="minor"/>
    </font>
    <font>
      <b/>
      <sz val="11"/>
      <name val="Calibri"/>
      <family val="2"/>
      <scheme val="minor"/>
    </font>
    <font>
      <i/>
      <sz val="11"/>
      <name val="Calibri"/>
      <family val="2"/>
      <scheme val="minor"/>
    </font>
    <font>
      <sz val="11"/>
      <color theme="0"/>
      <name val="Calibri"/>
      <family val="2"/>
      <scheme val="minor"/>
    </font>
    <font>
      <sz val="11"/>
      <color theme="1"/>
      <name val="Trebuchet MS"/>
      <family val="2"/>
    </font>
    <font>
      <sz val="11"/>
      <name val="Trebuchet MS"/>
      <family val="2"/>
    </font>
    <font>
      <sz val="11"/>
      <color theme="1"/>
      <name val="Trebuchet MS"/>
      <family val="2"/>
    </font>
    <font>
      <b/>
      <sz val="20"/>
      <color theme="1"/>
      <name val="TrebuchetMS,Bold"/>
    </font>
    <font>
      <sz val="24"/>
      <color theme="1"/>
      <name val="Trebuchet MS"/>
      <family val="2"/>
    </font>
    <font>
      <b/>
      <i/>
      <sz val="16"/>
      <color rgb="FFC00000"/>
      <name val="Trebuchet MS"/>
      <family val="2"/>
    </font>
    <font>
      <sz val="16"/>
      <color theme="1"/>
      <name val="Trebuchet MS"/>
      <family val="2"/>
    </font>
    <font>
      <sz val="9"/>
      <color theme="1" tint="0.499984740745262"/>
      <name val="Trebuchet MS"/>
      <family val="2"/>
    </font>
    <font>
      <sz val="11"/>
      <color theme="0" tint="-0.14999847407452621"/>
      <name val="Trebuchet MS"/>
      <family val="2"/>
    </font>
    <font>
      <sz val="11"/>
      <color theme="1"/>
      <name val="Trebuchet MS"/>
      <family val="2"/>
    </font>
    <font>
      <sz val="8"/>
      <color theme="1"/>
      <name val="Trebuchet MS"/>
      <family val="2"/>
    </font>
    <font>
      <sz val="11"/>
      <color theme="0" tint="-0.34998626667073579"/>
      <name val="Trebuchet MS"/>
      <family val="2"/>
    </font>
    <font>
      <b/>
      <sz val="10"/>
      <color rgb="FF333333"/>
      <name val="Trebuchet MS"/>
      <family val="2"/>
    </font>
    <font>
      <sz val="10"/>
      <color rgb="FF333333"/>
      <name val="Trebuchet MS"/>
      <family val="2"/>
    </font>
    <font>
      <i/>
      <sz val="10"/>
      <color rgb="FF333333"/>
      <name val="Trebuchet MS"/>
      <family val="2"/>
    </font>
    <font>
      <i/>
      <sz val="10"/>
      <color theme="1"/>
      <name val="Trebuchet MS"/>
      <family val="2"/>
    </font>
    <font>
      <sz val="11"/>
      <color theme="0" tint="-0.499984740745262"/>
      <name val="Trebuchet MS"/>
      <family val="2"/>
    </font>
    <font>
      <i/>
      <sz val="10"/>
      <color theme="0" tint="-0.499984740745262"/>
      <name val="Trebuchet MS"/>
      <family val="2"/>
    </font>
    <font>
      <sz val="9"/>
      <color rgb="FFC00000"/>
      <name val="Trebuchet MS"/>
      <family val="2"/>
    </font>
    <font>
      <sz val="8"/>
      <name val="Trebuchet MS"/>
      <family val="2"/>
    </font>
    <font>
      <b/>
      <i/>
      <sz val="10"/>
      <color theme="1"/>
      <name val="Trebuchet MS"/>
      <family val="2"/>
    </font>
    <font>
      <sz val="12"/>
      <name val="Calibri"/>
      <family val="2"/>
      <scheme val="minor"/>
    </font>
    <font>
      <b/>
      <sz val="12"/>
      <color rgb="FFFF0000"/>
      <name val="Calibri"/>
      <family val="2"/>
      <scheme val="minor"/>
    </font>
    <font>
      <sz val="10"/>
      <name val="Calibri"/>
      <family val="2"/>
      <scheme val="minor"/>
    </font>
    <font>
      <sz val="10"/>
      <color rgb="FFFF0000"/>
      <name val="Calibri"/>
      <family val="2"/>
      <scheme val="minor"/>
    </font>
    <font>
      <b/>
      <i/>
      <sz val="10"/>
      <name val="Calibri"/>
      <family val="2"/>
      <scheme val="minor"/>
    </font>
    <font>
      <i/>
      <sz val="10"/>
      <name val="Calibri"/>
      <family val="2"/>
      <scheme val="minor"/>
    </font>
    <font>
      <sz val="9"/>
      <name val="Calibri"/>
      <family val="2"/>
      <scheme val="minor"/>
    </font>
    <font>
      <sz val="10"/>
      <color rgb="FF00377A"/>
      <name val="Arial"/>
      <family val="2"/>
    </font>
    <font>
      <b/>
      <sz val="10"/>
      <color theme="1"/>
      <name val="Trebuchet MS"/>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0000"/>
        <bgColor rgb="FF000000"/>
      </patternFill>
    </fill>
    <fill>
      <patternFill patternType="solid">
        <fgColor theme="0" tint="-4.9989318521683403E-2"/>
        <bgColor indexed="64"/>
      </patternFill>
    </fill>
    <fill>
      <patternFill patternType="solid">
        <fgColor rgb="FFF2F2F2"/>
      </patternFill>
    </fill>
    <fill>
      <patternFill patternType="solid">
        <fgColor rgb="FFC00000"/>
        <bgColor indexed="64"/>
      </patternFill>
    </fill>
    <fill>
      <patternFill patternType="solid">
        <fgColor theme="1" tint="0.499984740745262"/>
        <bgColor indexed="64"/>
      </patternFill>
    </fill>
    <fill>
      <patternFill patternType="solid">
        <fgColor theme="1"/>
        <bgColor indexed="64"/>
      </patternFill>
    </fill>
    <fill>
      <patternFill patternType="solid">
        <fgColor theme="5"/>
        <bgColor indexed="64"/>
      </patternFill>
    </fill>
    <fill>
      <patternFill patternType="solid">
        <fgColor theme="0" tint="-0.249977111117893"/>
        <bgColor indexed="64"/>
      </patternFill>
    </fill>
  </fills>
  <borders count="101">
    <border>
      <left/>
      <right/>
      <top/>
      <bottom/>
      <diagonal/>
    </border>
    <border>
      <left/>
      <right/>
      <top/>
      <bottom style="medium">
        <color rgb="FFC00000"/>
      </bottom>
      <diagonal/>
    </border>
    <border>
      <left/>
      <right/>
      <top style="medium">
        <color rgb="FFC00000"/>
      </top>
      <bottom style="medium">
        <color rgb="FFC00000"/>
      </bottom>
      <diagonal/>
    </border>
    <border>
      <left style="medium">
        <color rgb="FFCCCCCC"/>
      </left>
      <right style="medium">
        <color rgb="FFCCCCCC"/>
      </right>
      <top style="medium">
        <color rgb="FFCCCCCC"/>
      </top>
      <bottom style="medium">
        <color rgb="FFCCCCCC"/>
      </bottom>
      <diagonal/>
    </border>
    <border>
      <left/>
      <right style="thin">
        <color theme="0"/>
      </right>
      <top/>
      <bottom/>
      <diagonal/>
    </border>
    <border>
      <left style="thin">
        <color theme="0"/>
      </left>
      <right/>
      <top/>
      <bottom style="medium">
        <color rgb="FFC00000"/>
      </bottom>
      <diagonal/>
    </border>
    <border>
      <left style="thin">
        <color theme="0"/>
      </left>
      <right/>
      <top/>
      <bottom/>
      <diagonal/>
    </border>
    <border>
      <left style="thin">
        <color theme="0"/>
      </left>
      <right/>
      <top style="medium">
        <color rgb="FFC00000"/>
      </top>
      <bottom style="thin">
        <color theme="0"/>
      </bottom>
      <diagonal/>
    </border>
    <border>
      <left style="thin">
        <color theme="0"/>
      </left>
      <right/>
      <top style="thin">
        <color theme="0"/>
      </top>
      <bottom style="medium">
        <color rgb="FFC00000"/>
      </bottom>
      <diagonal/>
    </border>
    <border>
      <left style="thin">
        <color theme="0"/>
      </left>
      <right style="thin">
        <color theme="0"/>
      </right>
      <top style="thin">
        <color theme="0"/>
      </top>
      <bottom style="medium">
        <color rgb="FFC0000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rgb="FF7F7F7F"/>
      </left>
      <right style="thin">
        <color rgb="FF7F7F7F"/>
      </right>
      <top style="thin">
        <color rgb="FF7F7F7F"/>
      </top>
      <bottom style="thin">
        <color rgb="FF7F7F7F"/>
      </bottom>
      <diagonal/>
    </border>
    <border>
      <left/>
      <right style="thin">
        <color theme="0"/>
      </right>
      <top/>
      <bottom style="medium">
        <color theme="1" tint="0.499984740745262"/>
      </bottom>
      <diagonal/>
    </border>
    <border>
      <left/>
      <right/>
      <top style="medium">
        <color theme="1" tint="0.499984740745262"/>
      </top>
      <bottom style="thin">
        <color theme="0"/>
      </bottom>
      <diagonal/>
    </border>
    <border>
      <left/>
      <right/>
      <top style="dashed">
        <color rgb="FFC00000"/>
      </top>
      <bottom style="dashed">
        <color rgb="FFC00000"/>
      </bottom>
      <diagonal/>
    </border>
    <border>
      <left/>
      <right/>
      <top style="medium">
        <color theme="1" tint="0.499984740745262"/>
      </top>
      <bottom style="medium">
        <color theme="1" tint="0.499984740745262"/>
      </bottom>
      <diagonal/>
    </border>
    <border>
      <left/>
      <right/>
      <top/>
      <bottom style="medium">
        <color theme="1" tint="0.499984740745262"/>
      </bottom>
      <diagonal/>
    </border>
    <border>
      <left/>
      <right/>
      <top style="dashed">
        <color rgb="FFC00000"/>
      </top>
      <bottom style="dotted">
        <color rgb="FFC00000"/>
      </bottom>
      <diagonal/>
    </border>
    <border>
      <left/>
      <right/>
      <top style="medium">
        <color theme="1" tint="0.499984740745262"/>
      </top>
      <bottom/>
      <diagonal/>
    </border>
    <border>
      <left/>
      <right/>
      <top/>
      <bottom style="dashed">
        <color rgb="FFC00000"/>
      </bottom>
      <diagonal/>
    </border>
    <border>
      <left/>
      <right/>
      <top style="dashed">
        <color rgb="FFC00000"/>
      </top>
      <bottom/>
      <diagonal/>
    </border>
    <border>
      <left/>
      <right/>
      <top style="dotted">
        <color rgb="FFC00000"/>
      </top>
      <bottom/>
      <diagonal/>
    </border>
    <border>
      <left/>
      <right/>
      <top/>
      <bottom style="thin">
        <color theme="0"/>
      </bottom>
      <diagonal/>
    </border>
    <border>
      <left style="thin">
        <color theme="0"/>
      </left>
      <right style="thin">
        <color theme="0"/>
      </right>
      <top style="dotted">
        <color rgb="FFC00000"/>
      </top>
      <bottom style="thin">
        <color theme="0"/>
      </bottom>
      <diagonal/>
    </border>
    <border>
      <left style="thin">
        <color theme="0"/>
      </left>
      <right/>
      <top style="dotted">
        <color rgb="FFC00000"/>
      </top>
      <bottom style="thin">
        <color theme="0"/>
      </bottom>
      <diagonal/>
    </border>
    <border>
      <left style="thin">
        <color rgb="FF3F3F3F"/>
      </left>
      <right style="thin">
        <color rgb="FF3F3F3F"/>
      </right>
      <top style="thin">
        <color rgb="FF3F3F3F"/>
      </top>
      <bottom style="thin">
        <color rgb="FF3F3F3F"/>
      </bottom>
      <diagonal/>
    </border>
    <border>
      <left/>
      <right/>
      <top/>
      <bottom style="double">
        <color auto="1"/>
      </bottom>
      <diagonal/>
    </border>
    <border>
      <left/>
      <right style="thin">
        <color indexed="64"/>
      </right>
      <top style="double">
        <color indexed="64"/>
      </top>
      <bottom style="double">
        <color indexed="64"/>
      </bottom>
      <diagonal/>
    </border>
    <border>
      <left/>
      <right/>
      <top/>
      <bottom style="thin">
        <color rgb="FF3F3F3F"/>
      </bottom>
      <diagonal/>
    </border>
    <border>
      <left/>
      <right/>
      <top style="thin">
        <color indexed="64"/>
      </top>
      <bottom/>
      <diagonal/>
    </border>
    <border>
      <left style="thin">
        <color rgb="FF3F3F3F"/>
      </left>
      <right/>
      <top style="thin">
        <color rgb="FF3F3F3F"/>
      </top>
      <bottom style="double">
        <color auto="1"/>
      </bottom>
      <diagonal/>
    </border>
    <border>
      <left/>
      <right/>
      <top style="thin">
        <color indexed="64"/>
      </top>
      <bottom style="double">
        <color indexed="64"/>
      </bottom>
      <diagonal/>
    </border>
    <border>
      <left style="thin">
        <color rgb="FF3F3F3F"/>
      </left>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rgb="FF3F3F3F"/>
      </top>
      <bottom style="double">
        <color auto="1"/>
      </bottom>
      <diagonal/>
    </border>
    <border>
      <left style="thin">
        <color indexed="64"/>
      </left>
      <right style="thin">
        <color indexed="64"/>
      </right>
      <top style="thin">
        <color indexed="64"/>
      </top>
      <bottom style="double">
        <color indexed="64"/>
      </bottom>
      <diagonal/>
    </border>
    <border>
      <left/>
      <right style="medium">
        <color auto="1"/>
      </right>
      <top style="thin">
        <color rgb="FF3F3F3F"/>
      </top>
      <bottom/>
      <diagonal/>
    </border>
    <border>
      <left style="medium">
        <color indexed="64"/>
      </left>
      <right/>
      <top style="double">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theme="0" tint="-0.499984740745262"/>
      </left>
      <right/>
      <top style="dashed">
        <color rgb="FFC00000"/>
      </top>
      <bottom style="dotted">
        <color rgb="FFC00000"/>
      </bottom>
      <diagonal/>
    </border>
    <border>
      <left style="thin">
        <color indexed="64"/>
      </left>
      <right style="thin">
        <color indexed="64"/>
      </right>
      <top style="thin">
        <color indexed="64"/>
      </top>
      <bottom style="dotted">
        <color rgb="FFC00000"/>
      </bottom>
      <diagonal/>
    </border>
    <border>
      <left style="thin">
        <color indexed="64"/>
      </left>
      <right style="thin">
        <color indexed="64"/>
      </right>
      <top style="dotted">
        <color rgb="FFC00000"/>
      </top>
      <bottom style="dotted">
        <color rgb="FFC00000"/>
      </bottom>
      <diagonal/>
    </border>
    <border>
      <left style="thin">
        <color auto="1"/>
      </left>
      <right style="thin">
        <color auto="1"/>
      </right>
      <top/>
      <bottom style="medium">
        <color indexed="64"/>
      </bottom>
      <diagonal/>
    </border>
    <border>
      <left style="thin">
        <color rgb="FF3F3F3F"/>
      </left>
      <right style="thin">
        <color rgb="FF3F3F3F"/>
      </right>
      <top style="thin">
        <color rgb="FF3F3F3F"/>
      </top>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style="thin">
        <color indexed="64"/>
      </left>
      <right/>
      <top style="thin">
        <color indexed="64"/>
      </top>
      <bottom/>
      <diagonal/>
    </border>
    <border>
      <left style="thin">
        <color theme="0" tint="-0.499984740745262"/>
      </left>
      <right/>
      <top/>
      <bottom style="thin">
        <color indexed="64"/>
      </bottom>
      <diagonal/>
    </border>
    <border>
      <left style="thin">
        <color theme="0" tint="-0.499984740745262"/>
      </left>
      <right/>
      <top style="thin">
        <color indexed="64"/>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medium">
        <color auto="1"/>
      </left>
      <right/>
      <top/>
      <bottom style="thin">
        <color theme="0" tint="-0.499984740745262"/>
      </bottom>
      <diagonal/>
    </border>
    <border>
      <left style="medium">
        <color indexed="64"/>
      </left>
      <right/>
      <top/>
      <bottom/>
      <diagonal/>
    </border>
    <border>
      <left/>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ouble">
        <color indexed="64"/>
      </top>
      <bottom style="double">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rgb="FF3F3F3F"/>
      </left>
      <right style="medium">
        <color auto="1"/>
      </right>
      <top style="thin">
        <color rgb="FF3F3F3F"/>
      </top>
      <bottom style="thin">
        <color rgb="FF3F3F3F"/>
      </bottom>
      <diagonal/>
    </border>
    <border>
      <left style="thin">
        <color auto="1"/>
      </left>
      <right/>
      <top style="thin">
        <color auto="1"/>
      </top>
      <bottom style="medium">
        <color rgb="FFC00000"/>
      </bottom>
      <diagonal/>
    </border>
    <border>
      <left/>
      <right/>
      <top style="thin">
        <color auto="1"/>
      </top>
      <bottom style="medium">
        <color rgb="FFC00000"/>
      </bottom>
      <diagonal/>
    </border>
    <border>
      <left/>
      <right style="thin">
        <color auto="1"/>
      </right>
      <top style="thin">
        <color auto="1"/>
      </top>
      <bottom style="medium">
        <color rgb="FFC00000"/>
      </bottom>
      <diagonal/>
    </border>
    <border>
      <left style="thin">
        <color auto="1"/>
      </left>
      <right/>
      <top style="medium">
        <color rgb="FFC00000"/>
      </top>
      <bottom style="thin">
        <color auto="1"/>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theme="0" tint="-0.499984740745262"/>
      </right>
      <top/>
      <bottom style="thin">
        <color theme="0" tint="-0.499984740745262"/>
      </bottom>
      <diagonal/>
    </border>
    <border>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double">
        <color indexed="64"/>
      </bottom>
      <diagonal/>
    </border>
    <border>
      <left/>
      <right/>
      <top/>
      <bottom style="medium">
        <color indexed="64"/>
      </bottom>
      <diagonal/>
    </border>
    <border>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auto="1"/>
      </right>
      <top/>
      <bottom style="medium">
        <color indexed="64"/>
      </bottom>
      <diagonal/>
    </border>
    <border>
      <left style="medium">
        <color indexed="64"/>
      </left>
      <right style="medium">
        <color indexed="64"/>
      </right>
      <top/>
      <bottom/>
      <diagonal/>
    </border>
    <border>
      <left/>
      <right/>
      <top/>
      <bottom style="thin">
        <color theme="5"/>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thin">
        <color indexed="64"/>
      </top>
      <bottom style="double">
        <color indexed="64"/>
      </bottom>
      <diagonal/>
    </border>
    <border>
      <left/>
      <right/>
      <top style="medium">
        <color theme="0" tint="-0.499984740745262"/>
      </top>
      <bottom style="dashed">
        <color rgb="FFC00000"/>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4" fillId="0" borderId="0" applyNumberFormat="0" applyFill="0" applyBorder="0" applyAlignment="0" applyProtection="0"/>
    <xf numFmtId="0" fontId="2" fillId="2" borderId="0">
      <alignment horizontal="left" vertical="top" wrapText="1" indent="1"/>
      <protection locked="0"/>
    </xf>
    <xf numFmtId="0" fontId="19" fillId="0" borderId="18" applyFill="0" applyAlignment="0">
      <alignment vertical="center" wrapText="1"/>
    </xf>
    <xf numFmtId="0" fontId="3" fillId="0" borderId="0" applyBorder="0" applyAlignment="0">
      <alignment vertical="center" wrapText="1"/>
    </xf>
    <xf numFmtId="0" fontId="8" fillId="5" borderId="17" applyNumberFormat="0">
      <alignment horizontal="left" vertical="top" wrapText="1"/>
      <protection locked="0"/>
    </xf>
    <xf numFmtId="0" fontId="20" fillId="6" borderId="14" applyNumberFormat="0" applyAlignment="0" applyProtection="0"/>
    <xf numFmtId="0" fontId="31" fillId="6" borderId="28" applyNumberFormat="0" applyAlignment="0" applyProtection="0"/>
    <xf numFmtId="0" fontId="1" fillId="0" borderId="0"/>
    <xf numFmtId="0" fontId="34" fillId="0" borderId="0"/>
    <xf numFmtId="9" fontId="1" fillId="0" borderId="0" applyFont="0" applyFill="0" applyBorder="0" applyAlignment="0" applyProtection="0"/>
    <xf numFmtId="0" fontId="2" fillId="0" borderId="0"/>
    <xf numFmtId="44" fontId="1" fillId="0" borderId="0" applyFont="0" applyFill="0" applyBorder="0" applyAlignment="0" applyProtection="0"/>
  </cellStyleXfs>
  <cellXfs count="349">
    <xf numFmtId="0" fontId="0" fillId="0" borderId="0" xfId="0"/>
    <xf numFmtId="0" fontId="2" fillId="0" borderId="1" xfId="0" applyFont="1" applyBorder="1" applyAlignment="1">
      <alignment vertical="center" wrapText="1"/>
    </xf>
    <xf numFmtId="0" fontId="14" fillId="0" borderId="0" xfId="0" applyFont="1" applyAlignment="1">
      <alignment vertical="center"/>
    </xf>
    <xf numFmtId="0" fontId="0" fillId="0" borderId="0" xfId="0" applyAlignment="1">
      <alignment horizontal="left"/>
    </xf>
    <xf numFmtId="0" fontId="0" fillId="0" borderId="0" xfId="0" applyAlignment="1">
      <alignment horizontal="right"/>
    </xf>
    <xf numFmtId="0" fontId="8" fillId="0" borderId="0" xfId="0" applyFont="1"/>
    <xf numFmtId="0" fontId="2" fillId="3" borderId="0" xfId="0" applyFont="1" applyFill="1" applyAlignment="1">
      <alignment vertical="center" wrapText="1"/>
    </xf>
    <xf numFmtId="0" fontId="15" fillId="0" borderId="0" xfId="0" applyFont="1"/>
    <xf numFmtId="0" fontId="2" fillId="0" borderId="0" xfId="0" applyFont="1" applyAlignment="1">
      <alignment horizontal="center"/>
    </xf>
    <xf numFmtId="0" fontId="2" fillId="0" borderId="0" xfId="0" applyFont="1" applyAlignment="1">
      <alignment horizontal="left"/>
    </xf>
    <xf numFmtId="0" fontId="16" fillId="0" borderId="0" xfId="0" applyFont="1"/>
    <xf numFmtId="0" fontId="17" fillId="4" borderId="0" xfId="0" applyFont="1" applyFill="1" applyAlignment="1">
      <alignment horizontal="center"/>
    </xf>
    <xf numFmtId="0" fontId="15" fillId="0" borderId="3" xfId="0" applyFont="1" applyBorder="1" applyAlignment="1">
      <alignment wrapText="1"/>
    </xf>
    <xf numFmtId="0" fontId="12" fillId="0" borderId="0" xfId="0" applyFont="1"/>
    <xf numFmtId="0" fontId="12" fillId="0" borderId="3" xfId="0" applyFont="1" applyBorder="1" applyAlignment="1">
      <alignment wrapText="1"/>
    </xf>
    <xf numFmtId="164" fontId="17" fillId="4" borderId="0" xfId="0" applyNumberFormat="1" applyFont="1" applyFill="1" applyAlignment="1">
      <alignment horizontal="center"/>
    </xf>
    <xf numFmtId="164" fontId="2" fillId="0" borderId="0" xfId="0" applyNumberFormat="1" applyFont="1" applyAlignment="1">
      <alignment horizontal="left"/>
    </xf>
    <xf numFmtId="0" fontId="6" fillId="0" borderId="0" xfId="0" applyFont="1"/>
    <xf numFmtId="0" fontId="6" fillId="0" borderId="0" xfId="0" applyFont="1" applyAlignment="1">
      <alignment horizontal="right"/>
    </xf>
    <xf numFmtId="0" fontId="19" fillId="0" borderId="18" xfId="3" applyFill="1" applyAlignment="1">
      <alignment horizontal="left" vertical="center" wrapText="1"/>
    </xf>
    <xf numFmtId="0" fontId="19" fillId="0" borderId="18" xfId="3" applyFill="1" applyAlignment="1">
      <alignment vertical="center" wrapText="1"/>
    </xf>
    <xf numFmtId="0" fontId="19" fillId="0" borderId="18" xfId="3" applyAlignment="1">
      <alignment vertical="center" wrapText="1"/>
    </xf>
    <xf numFmtId="0" fontId="8" fillId="5" borderId="17" xfId="5">
      <alignment horizontal="left" vertical="top" wrapText="1"/>
      <protection locked="0"/>
    </xf>
    <xf numFmtId="0" fontId="19" fillId="3" borderId="18" xfId="3" applyFill="1" applyAlignment="1">
      <alignment vertical="center" wrapText="1"/>
    </xf>
    <xf numFmtId="0" fontId="10" fillId="3" borderId="0" xfId="0" applyFont="1" applyFill="1" applyAlignment="1">
      <alignment vertical="center" wrapText="1"/>
    </xf>
    <xf numFmtId="0" fontId="7" fillId="3" borderId="0" xfId="0" applyFont="1" applyFill="1" applyProtection="1">
      <protection locked="0"/>
    </xf>
    <xf numFmtId="0" fontId="13" fillId="0" borderId="0" xfId="0" applyFont="1" applyAlignment="1">
      <alignment vertical="center"/>
    </xf>
    <xf numFmtId="0" fontId="24" fillId="8" borderId="0" xfId="0" applyFont="1" applyFill="1"/>
    <xf numFmtId="0" fontId="25" fillId="8" borderId="0" xfId="0" applyFont="1" applyFill="1" applyAlignment="1">
      <alignment vertical="center" wrapText="1"/>
    </xf>
    <xf numFmtId="0" fontId="22" fillId="8" borderId="0" xfId="0" applyFont="1" applyFill="1"/>
    <xf numFmtId="0" fontId="26" fillId="8" borderId="0" xfId="0" applyFont="1" applyFill="1"/>
    <xf numFmtId="0" fontId="27" fillId="8" borderId="0" xfId="0" applyFont="1" applyFill="1" applyAlignment="1">
      <alignment vertical="center"/>
    </xf>
    <xf numFmtId="0" fontId="8" fillId="5" borderId="23" xfId="5" applyBorder="1">
      <alignment horizontal="left" vertical="top" wrapText="1"/>
      <protection locked="0"/>
    </xf>
    <xf numFmtId="0" fontId="7" fillId="3" borderId="0" xfId="0" applyFont="1" applyFill="1"/>
    <xf numFmtId="0" fontId="0" fillId="3" borderId="0" xfId="0" applyFill="1" applyAlignment="1">
      <alignment horizontal="right"/>
    </xf>
    <xf numFmtId="0" fontId="0" fillId="0" borderId="0" xfId="0" applyAlignment="1">
      <alignment horizontal="center"/>
    </xf>
    <xf numFmtId="0" fontId="23" fillId="0" borderId="15" xfId="0" applyFont="1" applyBorder="1" applyAlignment="1">
      <alignment vertical="center" wrapText="1"/>
    </xf>
    <xf numFmtId="0" fontId="8" fillId="5" borderId="1" xfId="0" applyFont="1" applyFill="1" applyBorder="1" applyAlignment="1" applyProtection="1">
      <alignment horizontal="left" vertical="center" wrapText="1" shrinkToFit="1"/>
      <protection locked="0"/>
    </xf>
    <xf numFmtId="0" fontId="8" fillId="5" borderId="2" xfId="0" applyFont="1" applyFill="1" applyBorder="1" applyAlignment="1" applyProtection="1">
      <alignment horizontal="left" vertical="center" wrapText="1" shrinkToFit="1"/>
      <protection locked="0"/>
    </xf>
    <xf numFmtId="0" fontId="0" fillId="0" borderId="0" xfId="0" applyAlignment="1">
      <alignment wrapText="1"/>
    </xf>
    <xf numFmtId="0" fontId="1" fillId="0" borderId="0" xfId="8"/>
    <xf numFmtId="0" fontId="1" fillId="0" borderId="0" xfId="8" applyAlignment="1">
      <alignment horizontal="right"/>
    </xf>
    <xf numFmtId="9" fontId="1" fillId="0" borderId="0" xfId="8" applyNumberFormat="1"/>
    <xf numFmtId="165" fontId="39" fillId="0" borderId="49" xfId="6" applyNumberFormat="1" applyFont="1" applyFill="1" applyBorder="1" applyAlignment="1" applyProtection="1"/>
    <xf numFmtId="0" fontId="16" fillId="0" borderId="0" xfId="8" applyFont="1"/>
    <xf numFmtId="0" fontId="40" fillId="3" borderId="0" xfId="6" applyFont="1" applyFill="1" applyBorder="1" applyAlignment="1" applyProtection="1">
      <alignment vertical="top"/>
    </xf>
    <xf numFmtId="0" fontId="41" fillId="0" borderId="0" xfId="0" applyFont="1" applyProtection="1">
      <protection locked="0"/>
    </xf>
    <xf numFmtId="0" fontId="42" fillId="3" borderId="0" xfId="0" applyFont="1" applyFill="1" applyProtection="1">
      <protection locked="0"/>
    </xf>
    <xf numFmtId="0" fontId="42" fillId="0" borderId="0" xfId="0" applyFont="1" applyProtection="1">
      <protection locked="0"/>
    </xf>
    <xf numFmtId="0" fontId="41" fillId="0" borderId="0" xfId="0" applyFont="1"/>
    <xf numFmtId="0" fontId="43" fillId="0" borderId="0" xfId="0" applyFont="1"/>
    <xf numFmtId="0" fontId="44" fillId="3" borderId="0" xfId="0" applyFont="1" applyFill="1" applyAlignment="1">
      <alignment wrapText="1"/>
    </xf>
    <xf numFmtId="0" fontId="47" fillId="3" borderId="0" xfId="0" applyFont="1" applyFill="1" applyAlignment="1">
      <alignment horizontal="right" wrapText="1"/>
    </xf>
    <xf numFmtId="0" fontId="48" fillId="3" borderId="0" xfId="0" applyFont="1" applyFill="1" applyAlignment="1">
      <alignment horizontal="left" wrapText="1"/>
    </xf>
    <xf numFmtId="0" fontId="49" fillId="3" borderId="0" xfId="0" applyFont="1" applyFill="1"/>
    <xf numFmtId="0" fontId="43" fillId="0" borderId="0" xfId="0" applyFont="1" applyAlignment="1">
      <alignment horizontal="center"/>
    </xf>
    <xf numFmtId="49" fontId="8" fillId="5" borderId="17" xfId="5" applyNumberFormat="1">
      <alignment horizontal="left" vertical="top" wrapText="1"/>
      <protection locked="0"/>
    </xf>
    <xf numFmtId="0" fontId="50" fillId="0" borderId="0" xfId="0" applyFont="1"/>
    <xf numFmtId="0" fontId="51" fillId="0" borderId="0" xfId="0" applyFont="1"/>
    <xf numFmtId="0" fontId="53" fillId="0" borderId="0" xfId="0" applyFont="1" applyAlignment="1">
      <alignment vertical="center"/>
    </xf>
    <xf numFmtId="0" fontId="57" fillId="0" borderId="0" xfId="0" applyFont="1" applyAlignment="1">
      <alignment horizontal="right" wrapText="1"/>
    </xf>
    <xf numFmtId="0" fontId="0" fillId="0" borderId="64" xfId="0" applyBorder="1"/>
    <xf numFmtId="0" fontId="29" fillId="0" borderId="0" xfId="0" applyFont="1" applyAlignment="1">
      <alignment wrapText="1"/>
    </xf>
    <xf numFmtId="0" fontId="59" fillId="0" borderId="0" xfId="0" applyFont="1" applyAlignment="1">
      <alignment wrapText="1"/>
    </xf>
    <xf numFmtId="0" fontId="21" fillId="0" borderId="0" xfId="0" applyFont="1"/>
    <xf numFmtId="0" fontId="58" fillId="0" borderId="0" xfId="0" applyFont="1" applyAlignment="1">
      <alignment horizontal="left" wrapText="1"/>
    </xf>
    <xf numFmtId="0" fontId="0" fillId="0" borderId="0" xfId="0" applyAlignment="1">
      <alignment horizontal="left" wrapText="1"/>
    </xf>
    <xf numFmtId="4" fontId="58" fillId="0" borderId="0" xfId="0" applyNumberFormat="1" applyFont="1"/>
    <xf numFmtId="0" fontId="8" fillId="0" borderId="0" xfId="0" applyFont="1" applyAlignment="1">
      <alignment wrapText="1"/>
    </xf>
    <xf numFmtId="0" fontId="11" fillId="0" borderId="0" xfId="0" applyFont="1" applyAlignment="1">
      <alignment wrapText="1"/>
    </xf>
    <xf numFmtId="0" fontId="8" fillId="2" borderId="70" xfId="0" applyFont="1" applyFill="1" applyBorder="1" applyProtection="1">
      <protection locked="0"/>
    </xf>
    <xf numFmtId="4" fontId="8" fillId="2" borderId="70" xfId="0" applyNumberFormat="1" applyFont="1" applyFill="1" applyBorder="1" applyAlignment="1" applyProtection="1">
      <alignment horizontal="left"/>
      <protection locked="0"/>
    </xf>
    <xf numFmtId="166" fontId="8" fillId="2" borderId="70" xfId="0" applyNumberFormat="1" applyFont="1" applyFill="1" applyBorder="1" applyAlignment="1" applyProtection="1">
      <alignment horizontal="right"/>
      <protection locked="0"/>
    </xf>
    <xf numFmtId="165" fontId="8" fillId="2" borderId="70" xfId="0" applyNumberFormat="1" applyFont="1" applyFill="1" applyBorder="1" applyAlignment="1" applyProtection="1">
      <alignment horizontal="right"/>
      <protection locked="0"/>
    </xf>
    <xf numFmtId="1" fontId="8" fillId="2" borderId="70" xfId="0" applyNumberFormat="1" applyFont="1" applyFill="1" applyBorder="1" applyAlignment="1" applyProtection="1">
      <alignment horizontal="right"/>
      <protection locked="0"/>
    </xf>
    <xf numFmtId="0" fontId="8" fillId="2" borderId="70" xfId="0" applyFont="1" applyFill="1" applyBorder="1" applyAlignment="1" applyProtection="1">
      <alignment horizontal="left"/>
      <protection locked="0"/>
    </xf>
    <xf numFmtId="0" fontId="8" fillId="2" borderId="73" xfId="0" applyFont="1" applyFill="1" applyBorder="1" applyProtection="1">
      <protection locked="0"/>
    </xf>
    <xf numFmtId="0" fontId="8" fillId="2" borderId="73" xfId="0" applyFont="1" applyFill="1" applyBorder="1" applyAlignment="1" applyProtection="1">
      <alignment horizontal="left"/>
      <protection locked="0"/>
    </xf>
    <xf numFmtId="166" fontId="8" fillId="2" borderId="73" xfId="0" applyNumberFormat="1" applyFont="1" applyFill="1" applyBorder="1" applyAlignment="1" applyProtection="1">
      <alignment horizontal="right"/>
      <protection locked="0"/>
    </xf>
    <xf numFmtId="165" fontId="8" fillId="2" borderId="73" xfId="0" applyNumberFormat="1" applyFont="1" applyFill="1" applyBorder="1" applyAlignment="1" applyProtection="1">
      <alignment horizontal="right"/>
      <protection locked="0"/>
    </xf>
    <xf numFmtId="1" fontId="8" fillId="2" borderId="73" xfId="0" applyNumberFormat="1" applyFont="1" applyFill="1" applyBorder="1" applyAlignment="1" applyProtection="1">
      <alignment horizontal="right"/>
      <protection locked="0"/>
    </xf>
    <xf numFmtId="0" fontId="0" fillId="0" borderId="40" xfId="0" applyBorder="1"/>
    <xf numFmtId="165" fontId="11" fillId="0" borderId="40" xfId="0" applyNumberFormat="1" applyFont="1" applyBorder="1"/>
    <xf numFmtId="2" fontId="0" fillId="0" borderId="0" xfId="0" applyNumberFormat="1"/>
    <xf numFmtId="4" fontId="6" fillId="0" borderId="0" xfId="0" applyNumberFormat="1" applyFont="1"/>
    <xf numFmtId="165" fontId="11" fillId="0" borderId="0" xfId="0" applyNumberFormat="1" applyFont="1"/>
    <xf numFmtId="0" fontId="60" fillId="0" borderId="0" xfId="0" applyFont="1"/>
    <xf numFmtId="0" fontId="11" fillId="0" borderId="72" xfId="0" applyFont="1" applyBorder="1" applyAlignment="1">
      <alignment horizontal="left" wrapText="1"/>
    </xf>
    <xf numFmtId="0" fontId="8" fillId="2" borderId="58" xfId="0" applyFont="1" applyFill="1" applyBorder="1" applyAlignment="1" applyProtection="1">
      <alignment wrapText="1"/>
      <protection locked="0"/>
    </xf>
    <xf numFmtId="165" fontId="8" fillId="2" borderId="71" xfId="0" applyNumberFormat="1" applyFont="1" applyFill="1" applyBorder="1" applyAlignment="1" applyProtection="1">
      <alignment horizontal="right" wrapText="1"/>
      <protection locked="0"/>
    </xf>
    <xf numFmtId="0" fontId="8" fillId="2" borderId="72" xfId="0" applyFont="1" applyFill="1" applyBorder="1" applyAlignment="1" applyProtection="1">
      <alignment wrapText="1"/>
      <protection locked="0"/>
    </xf>
    <xf numFmtId="165" fontId="8" fillId="2" borderId="74" xfId="0" applyNumberFormat="1" applyFont="1" applyFill="1" applyBorder="1" applyAlignment="1" applyProtection="1">
      <alignment horizontal="right" wrapText="1"/>
      <protection locked="0"/>
    </xf>
    <xf numFmtId="0" fontId="6" fillId="0" borderId="40" xfId="0" applyFont="1" applyBorder="1" applyAlignment="1">
      <alignment horizontal="right"/>
    </xf>
    <xf numFmtId="0" fontId="6" fillId="0" borderId="34" xfId="0" applyFont="1" applyBorder="1"/>
    <xf numFmtId="0" fontId="11" fillId="0" borderId="72" xfId="0" applyFont="1" applyBorder="1"/>
    <xf numFmtId="0" fontId="11" fillId="2" borderId="58" xfId="0" applyFont="1" applyFill="1" applyBorder="1" applyAlignment="1" applyProtection="1">
      <alignment wrapText="1"/>
      <protection locked="0"/>
    </xf>
    <xf numFmtId="0" fontId="11" fillId="2" borderId="72" xfId="0" applyFont="1" applyFill="1" applyBorder="1" applyAlignment="1" applyProtection="1">
      <alignment wrapText="1"/>
      <protection locked="0"/>
    </xf>
    <xf numFmtId="0" fontId="6" fillId="0" borderId="34" xfId="0" applyFont="1" applyBorder="1" applyAlignment="1">
      <alignment horizontal="right"/>
    </xf>
    <xf numFmtId="10" fontId="28" fillId="0" borderId="0" xfId="0" applyNumberFormat="1" applyFont="1" applyAlignment="1">
      <alignment horizontal="right"/>
    </xf>
    <xf numFmtId="4" fontId="6" fillId="0" borderId="0" xfId="0" applyNumberFormat="1" applyFont="1" applyAlignment="1">
      <alignment horizontal="right"/>
    </xf>
    <xf numFmtId="0" fontId="11" fillId="0" borderId="58" xfId="0" applyFont="1" applyBorder="1" applyAlignment="1">
      <alignment horizontal="left" wrapText="1"/>
    </xf>
    <xf numFmtId="165" fontId="6" fillId="0" borderId="34" xfId="0" applyNumberFormat="1" applyFont="1" applyBorder="1"/>
    <xf numFmtId="0" fontId="6" fillId="0" borderId="37" xfId="0" applyFont="1" applyBorder="1" applyAlignment="1">
      <alignment horizontal="right" wrapText="1"/>
    </xf>
    <xf numFmtId="4" fontId="6" fillId="0" borderId="37" xfId="0" applyNumberFormat="1" applyFont="1" applyBorder="1"/>
    <xf numFmtId="165" fontId="6" fillId="0" borderId="37" xfId="0" applyNumberFormat="1" applyFont="1" applyBorder="1"/>
    <xf numFmtId="165" fontId="6" fillId="0" borderId="40" xfId="0" applyNumberFormat="1" applyFont="1" applyBorder="1"/>
    <xf numFmtId="165" fontId="38" fillId="0" borderId="50" xfId="6" applyNumberFormat="1" applyFont="1" applyFill="1" applyBorder="1" applyAlignment="1" applyProtection="1"/>
    <xf numFmtId="165" fontId="38" fillId="0" borderId="49" xfId="6" applyNumberFormat="1" applyFont="1" applyFill="1" applyBorder="1" applyAlignment="1" applyProtection="1"/>
    <xf numFmtId="0" fontId="35" fillId="0" borderId="0" xfId="9" applyFont="1"/>
    <xf numFmtId="0" fontId="2" fillId="0" borderId="0" xfId="9" applyFont="1"/>
    <xf numFmtId="0" fontId="62" fillId="0" borderId="0" xfId="9" applyFont="1"/>
    <xf numFmtId="0" fontId="63" fillId="0" borderId="0" xfId="9" applyFont="1"/>
    <xf numFmtId="0" fontId="64" fillId="0" borderId="0" xfId="9" applyFont="1"/>
    <xf numFmtId="0" fontId="64" fillId="0" borderId="0" xfId="9" applyFont="1" applyAlignment="1">
      <alignment wrapText="1"/>
    </xf>
    <xf numFmtId="0" fontId="66" fillId="0" borderId="0" xfId="9" applyFont="1"/>
    <xf numFmtId="0" fontId="67" fillId="0" borderId="0" xfId="9" applyFont="1"/>
    <xf numFmtId="0" fontId="64" fillId="0" borderId="36" xfId="9" applyFont="1" applyBorder="1"/>
    <xf numFmtId="0" fontId="68" fillId="0" borderId="0" xfId="9" applyFont="1"/>
    <xf numFmtId="0" fontId="34" fillId="0" borderId="0" xfId="9"/>
    <xf numFmtId="0" fontId="11" fillId="0" borderId="0" xfId="0" applyFont="1" applyAlignment="1">
      <alignment horizontal="left" wrapText="1"/>
    </xf>
    <xf numFmtId="0" fontId="47" fillId="3" borderId="0" xfId="0" applyFont="1" applyFill="1" applyAlignment="1">
      <alignment horizontal="right" vertical="center" wrapText="1"/>
    </xf>
    <xf numFmtId="0" fontId="32" fillId="0" borderId="0" xfId="0" applyFont="1" applyAlignment="1">
      <alignment horizontal="left" vertical="top" wrapText="1"/>
    </xf>
    <xf numFmtId="0" fontId="8" fillId="0" borderId="0" xfId="0" applyFont="1" applyAlignment="1">
      <alignment horizontal="left"/>
    </xf>
    <xf numFmtId="0" fontId="2" fillId="0" borderId="0" xfId="0" applyFont="1" applyAlignment="1">
      <alignment horizontal="center" vertical="center" wrapText="1"/>
    </xf>
    <xf numFmtId="0" fontId="11" fillId="0" borderId="84" xfId="0" applyFont="1" applyBorder="1" applyAlignment="1">
      <alignment horizontal="left"/>
    </xf>
    <xf numFmtId="0" fontId="11" fillId="0" borderId="59" xfId="0" applyFont="1" applyBorder="1" applyAlignment="1">
      <alignment wrapText="1"/>
    </xf>
    <xf numFmtId="0" fontId="11" fillId="0" borderId="85" xfId="0" applyFont="1" applyBorder="1" applyAlignment="1">
      <alignment wrapText="1"/>
    </xf>
    <xf numFmtId="0" fontId="11" fillId="0" borderId="85" xfId="0" applyFont="1" applyBorder="1" applyAlignment="1">
      <alignment horizontal="left" wrapText="1"/>
    </xf>
    <xf numFmtId="0" fontId="11" fillId="0" borderId="59" xfId="0" applyFont="1" applyBorder="1" applyAlignment="1">
      <alignment horizontal="left" wrapText="1"/>
    </xf>
    <xf numFmtId="0" fontId="11" fillId="0" borderId="86" xfId="0" applyFont="1" applyBorder="1" applyAlignment="1">
      <alignment wrapText="1"/>
    </xf>
    <xf numFmtId="0" fontId="11" fillId="0" borderId="83" xfId="0" applyFont="1" applyBorder="1" applyAlignment="1">
      <alignment wrapText="1"/>
    </xf>
    <xf numFmtId="165" fontId="8" fillId="0" borderId="62" xfId="0" applyNumberFormat="1" applyFont="1" applyBorder="1" applyAlignment="1">
      <alignment horizontal="right"/>
    </xf>
    <xf numFmtId="165" fontId="8" fillId="0" borderId="61" xfId="0" applyNumberFormat="1" applyFont="1" applyBorder="1" applyAlignment="1">
      <alignment horizontal="right"/>
    </xf>
    <xf numFmtId="165" fontId="11" fillId="0" borderId="63" xfId="0" applyNumberFormat="1" applyFont="1" applyBorder="1" applyAlignment="1">
      <alignment horizontal="right"/>
    </xf>
    <xf numFmtId="165" fontId="8" fillId="0" borderId="88" xfId="0" applyNumberFormat="1" applyFont="1" applyBorder="1" applyAlignment="1">
      <alignment horizontal="right"/>
    </xf>
    <xf numFmtId="165" fontId="8" fillId="0" borderId="90" xfId="0" applyNumberFormat="1" applyFont="1" applyBorder="1" applyAlignment="1">
      <alignment horizontal="right"/>
    </xf>
    <xf numFmtId="165" fontId="8" fillId="0" borderId="91" xfId="0" applyNumberFormat="1" applyFont="1" applyBorder="1" applyAlignment="1">
      <alignment horizontal="right"/>
    </xf>
    <xf numFmtId="165" fontId="6" fillId="0" borderId="92" xfId="0" applyNumberFormat="1" applyFont="1" applyBorder="1"/>
    <xf numFmtId="165" fontId="6" fillId="0" borderId="87" xfId="0" applyNumberFormat="1" applyFont="1" applyBorder="1"/>
    <xf numFmtId="0" fontId="19" fillId="0" borderId="18" xfId="3" applyAlignment="1">
      <alignment horizontal="right" vertical="center" wrapText="1"/>
    </xf>
    <xf numFmtId="0" fontId="3" fillId="0" borderId="15" xfId="0" applyFont="1" applyBorder="1" applyAlignment="1">
      <alignment vertical="center" wrapText="1"/>
    </xf>
    <xf numFmtId="0" fontId="42" fillId="3" borderId="0" xfId="0" applyFont="1" applyFill="1"/>
    <xf numFmtId="0" fontId="8" fillId="0" borderId="0" xfId="0" applyFont="1" applyAlignment="1">
      <alignment horizontal="right"/>
    </xf>
    <xf numFmtId="0" fontId="0" fillId="3" borderId="0" xfId="0" applyFill="1" applyAlignment="1">
      <alignment horizontal="center"/>
    </xf>
    <xf numFmtId="0" fontId="8" fillId="0" borderId="17" xfId="5" applyFill="1">
      <alignment horizontal="left" vertical="top" wrapText="1"/>
      <protection locked="0"/>
    </xf>
    <xf numFmtId="165" fontId="5" fillId="2" borderId="52" xfId="8" applyNumberFormat="1" applyFont="1" applyFill="1" applyBorder="1" applyProtection="1">
      <protection locked="0"/>
    </xf>
    <xf numFmtId="165" fontId="5" fillId="2" borderId="53" xfId="8" applyNumberFormat="1" applyFont="1" applyFill="1" applyBorder="1" applyProtection="1">
      <protection locked="0"/>
    </xf>
    <xf numFmtId="0" fontId="7" fillId="7" borderId="0" xfId="0" applyFont="1" applyFill="1" applyAlignment="1">
      <alignment vertical="center"/>
    </xf>
    <xf numFmtId="0" fontId="1" fillId="3" borderId="0" xfId="0" applyFont="1" applyFill="1"/>
    <xf numFmtId="0" fontId="1" fillId="3" borderId="0" xfId="0" applyFont="1" applyFill="1" applyAlignment="1">
      <alignment horizontal="center"/>
    </xf>
    <xf numFmtId="0" fontId="1" fillId="3" borderId="6" xfId="0" applyFont="1" applyFill="1" applyBorder="1"/>
    <xf numFmtId="0" fontId="1" fillId="3" borderId="4" xfId="0" applyFont="1" applyFill="1" applyBorder="1"/>
    <xf numFmtId="0" fontId="1" fillId="3" borderId="0" xfId="0" applyFont="1" applyFill="1" applyProtection="1">
      <protection locked="0"/>
    </xf>
    <xf numFmtId="0" fontId="21" fillId="3" borderId="0" xfId="0" applyFont="1" applyFill="1"/>
    <xf numFmtId="0" fontId="19" fillId="3" borderId="0" xfId="3" applyFill="1" applyBorder="1" applyAlignment="1"/>
    <xf numFmtId="0" fontId="22" fillId="3" borderId="0" xfId="5" applyFont="1" applyFill="1" applyBorder="1" applyProtection="1">
      <alignment horizontal="left" vertical="top" wrapText="1"/>
    </xf>
    <xf numFmtId="0" fontId="1" fillId="0" borderId="16" xfId="0" applyFont="1" applyBorder="1"/>
    <xf numFmtId="0" fontId="1" fillId="3" borderId="25" xfId="0" applyFont="1" applyFill="1" applyBorder="1" applyProtection="1">
      <protection locked="0"/>
    </xf>
    <xf numFmtId="0" fontId="10" fillId="0" borderId="9"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1" fillId="0" borderId="0" xfId="0" applyFont="1" applyProtection="1">
      <protection locked="0"/>
    </xf>
    <xf numFmtId="0" fontId="8" fillId="3" borderId="24" xfId="0" applyFont="1" applyFill="1" applyBorder="1" applyAlignment="1" applyProtection="1">
      <alignment horizontal="left" vertical="center" wrapText="1" shrinkToFit="1"/>
      <protection locked="0"/>
    </xf>
    <xf numFmtId="0" fontId="1" fillId="0" borderId="26" xfId="0" applyFont="1" applyBorder="1" applyProtection="1">
      <protection locked="0"/>
    </xf>
    <xf numFmtId="0" fontId="1" fillId="0" borderId="11" xfId="0" applyFont="1" applyBorder="1" applyProtection="1">
      <protection locked="0"/>
    </xf>
    <xf numFmtId="0" fontId="1" fillId="0" borderId="10" xfId="0" applyFont="1" applyBorder="1" applyProtection="1">
      <protection locked="0"/>
    </xf>
    <xf numFmtId="0" fontId="3" fillId="3" borderId="15" xfId="0" applyFont="1" applyFill="1" applyBorder="1" applyAlignment="1">
      <alignment vertical="center" wrapText="1"/>
    </xf>
    <xf numFmtId="0" fontId="10" fillId="3" borderId="8" xfId="0" applyFont="1" applyFill="1" applyBorder="1" applyAlignment="1" applyProtection="1">
      <alignment vertical="center" wrapText="1"/>
      <protection locked="0"/>
    </xf>
    <xf numFmtId="0" fontId="4" fillId="5" borderId="17" xfId="1" applyFill="1" applyBorder="1" applyAlignment="1" applyProtection="1">
      <alignment horizontal="left" vertical="center" wrapText="1"/>
      <protection locked="0"/>
    </xf>
    <xf numFmtId="0" fontId="5" fillId="3" borderId="0" xfId="0" applyFont="1" applyFill="1" applyAlignment="1" applyProtection="1">
      <alignment vertical="center" wrapText="1"/>
      <protection locked="0"/>
    </xf>
    <xf numFmtId="0" fontId="1" fillId="0" borderId="7" xfId="0" applyFont="1" applyBorder="1" applyProtection="1">
      <protection locked="0"/>
    </xf>
    <xf numFmtId="0" fontId="5" fillId="0" borderId="27" xfId="0" applyFont="1" applyBorder="1" applyAlignment="1" applyProtection="1">
      <alignment vertical="center" wrapText="1"/>
      <protection locked="0"/>
    </xf>
    <xf numFmtId="0" fontId="19" fillId="3" borderId="0" xfId="3" applyFill="1" applyBorder="1" applyAlignment="1" applyProtection="1">
      <protection locked="0"/>
    </xf>
    <xf numFmtId="0" fontId="1" fillId="0" borderId="0" xfId="0" applyFont="1"/>
    <xf numFmtId="0" fontId="1" fillId="0" borderId="0" xfId="0" applyFont="1" applyAlignment="1">
      <alignment horizontal="center"/>
    </xf>
    <xf numFmtId="0" fontId="11" fillId="0" borderId="40" xfId="0" applyFont="1" applyBorder="1" applyAlignment="1">
      <alignment horizontal="left" wrapText="1"/>
    </xf>
    <xf numFmtId="9" fontId="8" fillId="2" borderId="70" xfId="10" applyFont="1" applyFill="1" applyBorder="1" applyAlignment="1" applyProtection="1">
      <alignment horizontal="right"/>
      <protection locked="0"/>
    </xf>
    <xf numFmtId="9" fontId="8" fillId="2" borderId="73" xfId="10" applyFont="1" applyFill="1" applyBorder="1" applyAlignment="1" applyProtection="1">
      <alignment horizontal="right"/>
      <protection locked="0"/>
    </xf>
    <xf numFmtId="0" fontId="8" fillId="2" borderId="73" xfId="0" applyFont="1" applyFill="1" applyBorder="1" applyAlignment="1" applyProtection="1">
      <alignment wrapText="1"/>
      <protection locked="0"/>
    </xf>
    <xf numFmtId="165" fontId="6" fillId="0" borderId="0" xfId="0" applyNumberFormat="1" applyFont="1"/>
    <xf numFmtId="9" fontId="37" fillId="0" borderId="94" xfId="10" applyFont="1" applyFill="1" applyBorder="1" applyAlignment="1" applyProtection="1">
      <alignment horizontal="right"/>
    </xf>
    <xf numFmtId="0" fontId="23" fillId="0" borderId="4" xfId="0" applyFont="1" applyBorder="1" applyAlignment="1" applyProtection="1">
      <alignment wrapText="1"/>
      <protection locked="0"/>
    </xf>
    <xf numFmtId="0" fontId="69" fillId="3" borderId="40" xfId="0" applyFont="1" applyFill="1" applyBorder="1" applyAlignment="1">
      <alignment vertical="center"/>
    </xf>
    <xf numFmtId="0" fontId="0" fillId="3" borderId="40" xfId="0" applyFill="1" applyBorder="1"/>
    <xf numFmtId="0" fontId="1" fillId="5" borderId="22" xfId="5" applyFont="1" applyBorder="1" applyAlignment="1">
      <alignment horizontal="center" vertical="center" wrapText="1"/>
      <protection locked="0"/>
    </xf>
    <xf numFmtId="0" fontId="1" fillId="5" borderId="97" xfId="5" applyFont="1" applyBorder="1" applyAlignment="1">
      <alignment horizontal="center" vertical="center" wrapText="1"/>
      <protection locked="0"/>
    </xf>
    <xf numFmtId="0" fontId="19" fillId="3" borderId="18" xfId="3" applyFill="1" applyAlignment="1">
      <alignment horizontal="right" vertical="center"/>
    </xf>
    <xf numFmtId="0" fontId="19" fillId="3" borderId="18" xfId="3" applyFill="1" applyAlignment="1">
      <alignment vertical="center"/>
    </xf>
    <xf numFmtId="0" fontId="19" fillId="3" borderId="19" xfId="3" applyFill="1" applyBorder="1" applyAlignment="1">
      <alignment vertical="center" wrapText="1"/>
    </xf>
    <xf numFmtId="0" fontId="16" fillId="0" borderId="0" xfId="8" applyFont="1" applyAlignment="1">
      <alignment horizontal="right"/>
    </xf>
    <xf numFmtId="0" fontId="6" fillId="0" borderId="0" xfId="0" applyFont="1" applyAlignment="1">
      <alignment horizontal="left"/>
    </xf>
    <xf numFmtId="165" fontId="38" fillId="0" borderId="95" xfId="7" applyNumberFormat="1" applyFont="1" applyFill="1" applyBorder="1" applyAlignment="1" applyProtection="1"/>
    <xf numFmtId="0" fontId="24" fillId="10" borderId="0" xfId="0" applyFont="1" applyFill="1" applyAlignment="1">
      <alignment horizontal="left" wrapText="1"/>
    </xf>
    <xf numFmtId="0" fontId="24" fillId="10" borderId="36" xfId="0" applyFont="1" applyFill="1" applyBorder="1" applyAlignment="1">
      <alignment horizontal="left" wrapText="1"/>
    </xf>
    <xf numFmtId="0" fontId="6" fillId="10" borderId="36" xfId="0" applyFont="1" applyFill="1" applyBorder="1" applyAlignment="1">
      <alignment horizontal="left" wrapText="1"/>
    </xf>
    <xf numFmtId="0" fontId="52" fillId="0" borderId="0" xfId="0" applyFont="1" applyAlignment="1">
      <alignment horizontal="right" wrapText="1"/>
    </xf>
    <xf numFmtId="0" fontId="24" fillId="10" borderId="36" xfId="0" applyFont="1" applyFill="1" applyBorder="1" applyAlignment="1">
      <alignment horizontal="left" wrapText="1"/>
    </xf>
    <xf numFmtId="0" fontId="24" fillId="10" borderId="0" xfId="0" applyFont="1" applyFill="1" applyAlignment="1">
      <alignment horizontal="left" wrapText="1"/>
    </xf>
    <xf numFmtId="0" fontId="10" fillId="0" borderId="0" xfId="0" applyFont="1" applyBorder="1" applyAlignment="1" applyProtection="1">
      <alignment horizontal="center" vertical="center" wrapText="1"/>
      <protection locked="0"/>
    </xf>
    <xf numFmtId="0" fontId="1" fillId="3" borderId="0" xfId="0" applyFont="1" applyFill="1" applyBorder="1"/>
    <xf numFmtId="0" fontId="70" fillId="0" borderId="0" xfId="0" applyFont="1" applyAlignment="1">
      <alignment wrapText="1"/>
    </xf>
    <xf numFmtId="44" fontId="0" fillId="0" borderId="0" xfId="12" applyFont="1"/>
    <xf numFmtId="0" fontId="11" fillId="0" borderId="32" xfId="0" applyFont="1" applyBorder="1" applyAlignment="1">
      <alignment horizontal="left" wrapText="1"/>
    </xf>
    <xf numFmtId="0" fontId="56" fillId="0" borderId="0" xfId="0" applyFont="1" applyAlignment="1"/>
    <xf numFmtId="0" fontId="8" fillId="0" borderId="72" xfId="0" applyFont="1" applyBorder="1" applyAlignment="1" applyProtection="1">
      <alignment horizontal="left"/>
    </xf>
    <xf numFmtId="0" fontId="8" fillId="0" borderId="40" xfId="0" applyFont="1" applyBorder="1" applyAlignment="1" applyProtection="1">
      <alignment horizontal="left"/>
    </xf>
    <xf numFmtId="0" fontId="8" fillId="0" borderId="41" xfId="0" applyFont="1" applyBorder="1" applyAlignment="1" applyProtection="1">
      <alignment wrapText="1"/>
    </xf>
    <xf numFmtId="0" fontId="11" fillId="0" borderId="67" xfId="0" applyFont="1" applyBorder="1" applyAlignment="1" applyProtection="1">
      <alignment horizontal="right"/>
    </xf>
    <xf numFmtId="0" fontId="8" fillId="0" borderId="58" xfId="0" applyFont="1" applyBorder="1" applyAlignment="1" applyProtection="1">
      <alignment vertical="top"/>
    </xf>
    <xf numFmtId="0" fontId="8" fillId="0" borderId="32" xfId="0" applyFont="1" applyBorder="1" applyAlignment="1" applyProtection="1">
      <alignment vertical="top"/>
    </xf>
    <xf numFmtId="0" fontId="8" fillId="0" borderId="41" xfId="0" applyFont="1" applyBorder="1" applyAlignment="1" applyProtection="1">
      <alignment horizontal="right" wrapText="1"/>
    </xf>
    <xf numFmtId="165" fontId="8" fillId="0" borderId="68" xfId="0" applyNumberFormat="1" applyFont="1" applyBorder="1" applyProtection="1"/>
    <xf numFmtId="165" fontId="8" fillId="0" borderId="41" xfId="0" applyNumberFormat="1" applyFont="1" applyBorder="1" applyProtection="1"/>
    <xf numFmtId="165" fontId="8" fillId="0" borderId="67" xfId="0" applyNumberFormat="1" applyFont="1" applyBorder="1" applyProtection="1"/>
    <xf numFmtId="0" fontId="8" fillId="0" borderId="99" xfId="0" applyFont="1" applyBorder="1" applyAlignment="1" applyProtection="1">
      <alignment horizontal="left"/>
    </xf>
    <xf numFmtId="0" fontId="8" fillId="0" borderId="34" xfId="0" applyFont="1" applyBorder="1" applyAlignment="1" applyProtection="1">
      <alignment horizontal="left"/>
    </xf>
    <xf numFmtId="0" fontId="8" fillId="0" borderId="96" xfId="0" applyFont="1" applyBorder="1" applyAlignment="1" applyProtection="1">
      <alignment horizontal="left"/>
    </xf>
    <xf numFmtId="165" fontId="8" fillId="0" borderId="96" xfId="0" applyNumberFormat="1" applyFont="1" applyBorder="1" applyProtection="1"/>
    <xf numFmtId="0" fontId="11" fillId="0" borderId="65" xfId="0" applyFont="1" applyBorder="1" applyProtection="1"/>
    <xf numFmtId="165" fontId="11" fillId="0" borderId="30" xfId="0" applyNumberFormat="1" applyFont="1" applyBorder="1" applyProtection="1"/>
    <xf numFmtId="0" fontId="11" fillId="0" borderId="0" xfId="0" applyFont="1" applyBorder="1" applyAlignment="1" applyProtection="1">
      <alignment horizontal="left"/>
    </xf>
    <xf numFmtId="0" fontId="8" fillId="0" borderId="98" xfId="0" applyFont="1" applyBorder="1" applyAlignment="1" applyProtection="1">
      <alignment horizontal="left"/>
    </xf>
    <xf numFmtId="0" fontId="11" fillId="0" borderId="0" xfId="0" applyFont="1" applyBorder="1" applyProtection="1"/>
    <xf numFmtId="165" fontId="11" fillId="0" borderId="0" xfId="0" applyNumberFormat="1" applyFont="1" applyBorder="1" applyProtection="1"/>
    <xf numFmtId="165" fontId="8" fillId="2" borderId="70" xfId="0" applyNumberFormat="1" applyFont="1" applyFill="1" applyBorder="1" applyAlignment="1" applyProtection="1">
      <alignment horizontal="right" wrapText="1"/>
      <protection locked="0"/>
    </xf>
    <xf numFmtId="165" fontId="5" fillId="0" borderId="53" xfId="8" applyNumberFormat="1" applyFont="1" applyFill="1" applyBorder="1" applyProtection="1"/>
    <xf numFmtId="9" fontId="5" fillId="0" borderId="53" xfId="10" applyFont="1" applyFill="1" applyBorder="1" applyProtection="1"/>
    <xf numFmtId="165" fontId="5" fillId="0" borderId="52" xfId="8" applyNumberFormat="1" applyFont="1" applyFill="1" applyBorder="1" applyProtection="1"/>
    <xf numFmtId="10" fontId="5" fillId="0" borderId="42" xfId="8" applyNumberFormat="1" applyFont="1" applyFill="1" applyBorder="1" applyProtection="1"/>
    <xf numFmtId="165" fontId="5" fillId="0" borderId="45" xfId="8" applyNumberFormat="1" applyFont="1" applyFill="1" applyBorder="1" applyProtection="1"/>
    <xf numFmtId="0" fontId="37" fillId="0" borderId="55" xfId="7" applyFont="1" applyFill="1" applyBorder="1" applyAlignment="1" applyProtection="1">
      <alignment horizontal="left" wrapText="1"/>
    </xf>
    <xf numFmtId="0" fontId="37" fillId="0" borderId="76" xfId="7" applyFont="1" applyFill="1" applyBorder="1" applyAlignment="1" applyProtection="1">
      <alignment horizontal="right" wrapText="1"/>
    </xf>
    <xf numFmtId="0" fontId="38" fillId="0" borderId="0" xfId="7" applyFont="1" applyFill="1" applyBorder="1" applyAlignment="1" applyProtection="1"/>
    <xf numFmtId="0" fontId="1" fillId="0" borderId="0" xfId="8" applyProtection="1"/>
    <xf numFmtId="0" fontId="0" fillId="0" borderId="0" xfId="8" applyFont="1" applyProtection="1"/>
    <xf numFmtId="0" fontId="24" fillId="7" borderId="35" xfId="8" applyFont="1" applyFill="1" applyBorder="1" applyProtection="1"/>
    <xf numFmtId="0" fontId="24" fillId="7" borderId="36" xfId="8" applyFont="1" applyFill="1" applyBorder="1" applyProtection="1"/>
    <xf numFmtId="0" fontId="24" fillId="7" borderId="37" xfId="8" applyFont="1" applyFill="1" applyBorder="1" applyAlignment="1" applyProtection="1">
      <alignment horizontal="left"/>
    </xf>
    <xf numFmtId="0" fontId="24" fillId="7" borderId="38" xfId="8" applyFont="1" applyFill="1" applyBorder="1" applyProtection="1"/>
    <xf numFmtId="0" fontId="24" fillId="7" borderId="39" xfId="8" applyFont="1" applyFill="1" applyBorder="1" applyProtection="1"/>
    <xf numFmtId="165" fontId="8" fillId="5" borderId="51" xfId="5" applyNumberFormat="1" applyBorder="1" applyAlignment="1" applyProtection="1">
      <alignment horizontal="left"/>
    </xf>
    <xf numFmtId="0" fontId="1" fillId="0" borderId="0" xfId="8" applyAlignment="1" applyProtection="1">
      <alignment horizontal="left"/>
    </xf>
    <xf numFmtId="165" fontId="5" fillId="0" borderId="43" xfId="8" applyNumberFormat="1" applyFont="1" applyBorder="1" applyProtection="1"/>
    <xf numFmtId="10" fontId="5" fillId="0" borderId="46" xfId="8" applyNumberFormat="1" applyFont="1" applyBorder="1" applyProtection="1"/>
    <xf numFmtId="9" fontId="5" fillId="0" borderId="42" xfId="8" applyNumberFormat="1" applyFont="1" applyFill="1" applyBorder="1" applyProtection="1"/>
    <xf numFmtId="0" fontId="8" fillId="2" borderId="40" xfId="0" applyFont="1" applyFill="1" applyBorder="1" applyAlignment="1" applyProtection="1">
      <alignment horizontal="left" wrapText="1"/>
      <protection locked="0"/>
    </xf>
    <xf numFmtId="165" fontId="8" fillId="2" borderId="73" xfId="0" applyNumberFormat="1" applyFont="1" applyFill="1" applyBorder="1" applyAlignment="1" applyProtection="1">
      <alignment horizontal="right" wrapText="1"/>
      <protection locked="0"/>
    </xf>
    <xf numFmtId="0" fontId="45" fillId="3" borderId="0" xfId="0" applyFont="1" applyFill="1" applyAlignment="1">
      <alignment horizontal="right" vertical="center" wrapText="1"/>
    </xf>
    <xf numFmtId="0" fontId="1" fillId="2" borderId="0" xfId="0" applyFont="1" applyFill="1" applyAlignment="1">
      <alignment horizontal="center"/>
    </xf>
    <xf numFmtId="0" fontId="8" fillId="5" borderId="17" xfId="5" applyAlignment="1">
      <alignment horizontal="left" vertical="top" wrapText="1"/>
      <protection locked="0"/>
    </xf>
    <xf numFmtId="0" fontId="10" fillId="0" borderId="5"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8" fillId="5" borderId="23" xfId="5" applyBorder="1" applyAlignment="1">
      <alignment horizontal="left" vertical="top" wrapText="1"/>
      <protection locked="0"/>
    </xf>
    <xf numFmtId="0" fontId="4" fillId="5" borderId="20" xfId="1" applyFill="1" applyBorder="1" applyAlignment="1" applyProtection="1">
      <alignment horizontal="left" vertical="center" wrapText="1"/>
      <protection locked="0"/>
    </xf>
    <xf numFmtId="0" fontId="8" fillId="5" borderId="20" xfId="5" applyBorder="1" applyAlignment="1">
      <alignment horizontal="left" vertical="top"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9" fillId="3" borderId="21" xfId="3" applyFill="1" applyBorder="1" applyAlignment="1">
      <alignment horizontal="left" vertical="center" wrapText="1"/>
    </xf>
    <xf numFmtId="0" fontId="19" fillId="3" borderId="0" xfId="3" applyFill="1" applyBorder="1" applyAlignment="1">
      <alignment horizontal="left" vertical="center" wrapText="1"/>
    </xf>
    <xf numFmtId="0" fontId="19" fillId="3" borderId="19" xfId="3" applyFill="1" applyBorder="1" applyAlignment="1">
      <alignment horizontal="left" vertical="center" wrapText="1"/>
    </xf>
    <xf numFmtId="0" fontId="32"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xf>
    <xf numFmtId="0" fontId="11" fillId="0" borderId="88" xfId="0" applyFont="1" applyBorder="1" applyAlignment="1">
      <alignment horizontal="left" wrapText="1"/>
    </xf>
    <xf numFmtId="0" fontId="11" fillId="0" borderId="89" xfId="0" applyFont="1" applyBorder="1" applyAlignment="1">
      <alignment horizontal="left" wrapText="1"/>
    </xf>
    <xf numFmtId="0" fontId="11" fillId="0" borderId="29" xfId="0" applyFont="1" applyBorder="1" applyAlignment="1">
      <alignment horizontal="left"/>
    </xf>
    <xf numFmtId="0" fontId="2" fillId="2" borderId="93" xfId="0" applyFont="1" applyFill="1" applyBorder="1" applyAlignment="1" applyProtection="1">
      <alignment horizontal="center" vertical="center" wrapText="1"/>
      <protection locked="0"/>
    </xf>
    <xf numFmtId="0" fontId="2" fillId="0" borderId="93" xfId="0" applyFont="1" applyBorder="1" applyAlignment="1">
      <alignment horizontal="center" vertical="center" wrapText="1"/>
    </xf>
    <xf numFmtId="14" fontId="2" fillId="0" borderId="93" xfId="0" applyNumberFormat="1" applyFont="1" applyBorder="1" applyAlignment="1">
      <alignment horizontal="center" vertical="center" wrapText="1"/>
    </xf>
    <xf numFmtId="0" fontId="8" fillId="2" borderId="73" xfId="0" applyFont="1" applyFill="1" applyBorder="1" applyAlignment="1" applyProtection="1">
      <alignment horizontal="left" wrapText="1"/>
      <protection locked="0"/>
    </xf>
    <xf numFmtId="0" fontId="8" fillId="2" borderId="40" xfId="0" applyFont="1" applyFill="1" applyBorder="1" applyAlignment="1" applyProtection="1">
      <alignment horizontal="left" wrapText="1"/>
      <protection locked="0"/>
    </xf>
    <xf numFmtId="0" fontId="8" fillId="2" borderId="75" xfId="0" applyFont="1" applyFill="1" applyBorder="1" applyAlignment="1" applyProtection="1">
      <alignment horizontal="left" wrapText="1"/>
      <protection locked="0"/>
    </xf>
    <xf numFmtId="0" fontId="24" fillId="10" borderId="36" xfId="0" applyFont="1" applyFill="1" applyBorder="1" applyAlignment="1">
      <alignment horizontal="left" wrapText="1"/>
    </xf>
    <xf numFmtId="0" fontId="11" fillId="0" borderId="40" xfId="0" applyFont="1" applyBorder="1" applyAlignment="1">
      <alignment horizontal="left" wrapText="1"/>
    </xf>
    <xf numFmtId="0" fontId="61" fillId="0" borderId="40" xfId="0" applyFont="1" applyBorder="1" applyAlignment="1">
      <alignment horizontal="left" wrapText="1"/>
    </xf>
    <xf numFmtId="165" fontId="6" fillId="0" borderId="34" xfId="0" applyNumberFormat="1" applyFont="1" applyBorder="1" applyAlignment="1">
      <alignment horizontal="right"/>
    </xf>
    <xf numFmtId="165" fontId="0" fillId="0" borderId="34" xfId="0" applyNumberFormat="1" applyBorder="1" applyAlignment="1">
      <alignment horizontal="right"/>
    </xf>
    <xf numFmtId="17" fontId="8" fillId="2" borderId="40" xfId="0" applyNumberFormat="1" applyFont="1" applyFill="1" applyBorder="1" applyAlignment="1" applyProtection="1">
      <alignment horizontal="center" wrapText="1"/>
      <protection locked="0"/>
    </xf>
    <xf numFmtId="165" fontId="8" fillId="2" borderId="73" xfId="0" applyNumberFormat="1" applyFont="1" applyFill="1" applyBorder="1" applyAlignment="1" applyProtection="1">
      <alignment horizontal="right" wrapText="1"/>
      <protection locked="0"/>
    </xf>
    <xf numFmtId="165" fontId="0" fillId="0" borderId="41" xfId="0" applyNumberFormat="1" applyBorder="1" applyAlignment="1" applyProtection="1">
      <alignment horizontal="right" wrapText="1"/>
      <protection locked="0"/>
    </xf>
    <xf numFmtId="0" fontId="11" fillId="0" borderId="40" xfId="0" applyFont="1" applyBorder="1" applyAlignment="1">
      <alignment horizontal="right"/>
    </xf>
    <xf numFmtId="0" fontId="2" fillId="0" borderId="0" xfId="11" applyAlignment="1">
      <alignment horizontal="left"/>
    </xf>
    <xf numFmtId="0" fontId="26" fillId="10" borderId="58" xfId="0" applyFont="1" applyFill="1" applyBorder="1" applyAlignment="1">
      <alignment horizontal="left" vertical="center" wrapText="1"/>
    </xf>
    <xf numFmtId="0" fontId="26" fillId="10" borderId="32" xfId="0" applyFont="1" applyFill="1" applyBorder="1" applyAlignment="1">
      <alignment horizontal="left" vertical="center" wrapText="1"/>
    </xf>
    <xf numFmtId="0" fontId="26" fillId="10" borderId="32" xfId="0" applyFont="1" applyFill="1" applyBorder="1" applyAlignment="1">
      <alignment horizontal="center" vertical="center" wrapText="1"/>
    </xf>
    <xf numFmtId="0" fontId="26" fillId="10" borderId="66" xfId="0" applyFont="1" applyFill="1" applyBorder="1" applyAlignment="1">
      <alignment horizontal="center" vertical="center" wrapText="1"/>
    </xf>
    <xf numFmtId="0" fontId="11" fillId="0" borderId="69" xfId="0" applyFont="1" applyBorder="1" applyAlignment="1" applyProtection="1">
      <alignment horizontal="left"/>
    </xf>
    <xf numFmtId="0" fontId="11" fillId="0" borderId="65" xfId="0" applyFont="1" applyBorder="1" applyAlignment="1" applyProtection="1">
      <alignment horizontal="left"/>
    </xf>
    <xf numFmtId="0" fontId="24" fillId="10" borderId="0" xfId="0" applyFont="1" applyFill="1" applyAlignment="1">
      <alignment horizontal="left" wrapText="1"/>
    </xf>
    <xf numFmtId="0" fontId="11" fillId="0" borderId="40" xfId="0" applyFont="1" applyBorder="1" applyAlignment="1">
      <alignment horizontal="left"/>
    </xf>
    <xf numFmtId="165" fontId="0" fillId="0" borderId="40" xfId="0" applyNumberFormat="1" applyBorder="1" applyAlignment="1" applyProtection="1">
      <alignment horizontal="right" wrapText="1"/>
      <protection locked="0"/>
    </xf>
    <xf numFmtId="0" fontId="18" fillId="0" borderId="33" xfId="8" applyFont="1" applyBorder="1" applyAlignment="1" applyProtection="1">
      <alignment horizontal="right"/>
    </xf>
    <xf numFmtId="0" fontId="18" fillId="0" borderId="44" xfId="8" applyFont="1" applyBorder="1" applyAlignment="1" applyProtection="1">
      <alignment horizontal="right"/>
    </xf>
    <xf numFmtId="0" fontId="1" fillId="0" borderId="56" xfId="8" applyBorder="1" applyAlignment="1" applyProtection="1">
      <alignment horizontal="left"/>
    </xf>
    <xf numFmtId="0" fontId="1" fillId="0" borderId="57" xfId="8" applyBorder="1" applyAlignment="1" applyProtection="1">
      <alignment horizontal="left"/>
    </xf>
    <xf numFmtId="0" fontId="38" fillId="0" borderId="0" xfId="7" applyFont="1" applyFill="1" applyBorder="1" applyAlignment="1" applyProtection="1">
      <alignment horizontal="left" vertical="center"/>
    </xf>
    <xf numFmtId="0" fontId="18" fillId="0" borderId="40" xfId="8" applyFont="1" applyBorder="1" applyAlignment="1" applyProtection="1">
      <alignment horizontal="right"/>
    </xf>
    <xf numFmtId="0" fontId="18" fillId="0" borderId="41" xfId="8" applyFont="1" applyBorder="1" applyAlignment="1" applyProtection="1">
      <alignment horizontal="right"/>
    </xf>
    <xf numFmtId="0" fontId="16" fillId="0" borderId="0" xfId="8" applyFont="1" applyAlignment="1">
      <alignment horizontal="right"/>
    </xf>
    <xf numFmtId="0" fontId="24" fillId="7" borderId="58" xfId="0" applyFont="1" applyFill="1" applyBorder="1" applyAlignment="1" applyProtection="1">
      <alignment horizontal="center"/>
    </xf>
    <xf numFmtId="0" fontId="24" fillId="7" borderId="32" xfId="0" applyFont="1" applyFill="1" applyBorder="1" applyAlignment="1" applyProtection="1">
      <alignment horizontal="center"/>
    </xf>
    <xf numFmtId="0" fontId="64" fillId="0" borderId="0" xfId="9" applyFont="1" applyAlignment="1">
      <alignment horizontal="left" wrapText="1"/>
    </xf>
    <xf numFmtId="0" fontId="30" fillId="9" borderId="0" xfId="0" applyFont="1" applyFill="1" applyAlignment="1">
      <alignment horizontal="left"/>
    </xf>
    <xf numFmtId="0" fontId="46" fillId="5" borderId="0" xfId="0" applyFont="1" applyFill="1" applyProtection="1">
      <protection locked="0"/>
    </xf>
    <xf numFmtId="0" fontId="46" fillId="5" borderId="0" xfId="0" applyFont="1" applyFill="1" applyAlignment="1" applyProtection="1">
      <alignment wrapText="1"/>
      <protection locked="0"/>
    </xf>
    <xf numFmtId="0" fontId="1" fillId="5" borderId="0" xfId="0" applyFont="1" applyFill="1" applyProtection="1">
      <protection locked="0"/>
    </xf>
    <xf numFmtId="0" fontId="0" fillId="5" borderId="0" xfId="0" applyFill="1" applyAlignment="1" applyProtection="1">
      <alignment vertical="center"/>
      <protection locked="0"/>
    </xf>
    <xf numFmtId="0" fontId="1" fillId="5" borderId="0" xfId="0" applyFont="1" applyFill="1" applyAlignment="1" applyProtection="1">
      <alignment horizontal="center"/>
      <protection locked="0"/>
    </xf>
    <xf numFmtId="14" fontId="1" fillId="5" borderId="0" xfId="0" applyNumberFormat="1" applyFont="1" applyFill="1" applyAlignment="1" applyProtection="1">
      <alignment vertical="center"/>
      <protection locked="0"/>
    </xf>
    <xf numFmtId="0" fontId="8" fillId="5" borderId="17" xfId="5" applyAlignment="1" applyProtection="1">
      <alignment horizontal="left" vertical="top" wrapText="1"/>
      <protection locked="0"/>
    </xf>
    <xf numFmtId="0" fontId="19" fillId="0" borderId="18" xfId="3" applyFill="1" applyAlignment="1" applyProtection="1">
      <alignment horizontal="left" vertical="center" wrapText="1"/>
      <protection locked="0"/>
    </xf>
    <xf numFmtId="0" fontId="8" fillId="5" borderId="17" xfId="5" applyProtection="1">
      <alignment horizontal="left" vertical="top" wrapText="1"/>
      <protection locked="0"/>
    </xf>
    <xf numFmtId="0" fontId="8" fillId="5" borderId="20" xfId="5" applyBorder="1" applyAlignment="1" applyProtection="1">
      <alignment horizontal="left" vertical="top" wrapText="1"/>
      <protection locked="0"/>
    </xf>
    <xf numFmtId="49" fontId="8" fillId="5" borderId="17" xfId="5" applyNumberFormat="1" applyAlignment="1" applyProtection="1">
      <alignment horizontal="left" vertical="top" wrapText="1"/>
      <protection locked="0"/>
    </xf>
    <xf numFmtId="0" fontId="8" fillId="5" borderId="23" xfId="5" applyBorder="1" applyAlignment="1" applyProtection="1">
      <alignment horizontal="left" vertical="top" wrapText="1"/>
      <protection locked="0"/>
    </xf>
    <xf numFmtId="0" fontId="8" fillId="5" borderId="23" xfId="5" applyBorder="1" applyProtection="1">
      <alignment horizontal="left" vertical="top" wrapText="1"/>
      <protection locked="0"/>
    </xf>
    <xf numFmtId="0" fontId="10" fillId="3" borderId="0" xfId="0" applyFont="1" applyFill="1" applyAlignment="1" applyProtection="1">
      <alignment vertical="center" wrapText="1"/>
      <protection locked="0"/>
    </xf>
    <xf numFmtId="49" fontId="8" fillId="5" borderId="17" xfId="5" applyNumberFormat="1" applyProtection="1">
      <alignment horizontal="left" vertical="top" wrapText="1"/>
      <protection locked="0"/>
    </xf>
    <xf numFmtId="165" fontId="8" fillId="2" borderId="71" xfId="0" applyNumberFormat="1" applyFont="1" applyFill="1" applyBorder="1" applyAlignment="1" applyProtection="1">
      <alignment horizontal="right"/>
      <protection locked="0"/>
    </xf>
    <xf numFmtId="0" fontId="0" fillId="2" borderId="100" xfId="0" applyFill="1" applyBorder="1" applyProtection="1">
      <protection locked="0"/>
    </xf>
    <xf numFmtId="0" fontId="8" fillId="2" borderId="100" xfId="0" applyFont="1" applyFill="1" applyBorder="1" applyProtection="1">
      <protection locked="0"/>
    </xf>
    <xf numFmtId="0" fontId="35" fillId="0" borderId="31" xfId="7" applyFont="1" applyFill="1" applyBorder="1" applyAlignment="1" applyProtection="1">
      <alignment horizontal="left" wrapText="1"/>
    </xf>
    <xf numFmtId="0" fontId="35" fillId="0" borderId="31" xfId="7" applyFont="1" applyFill="1" applyBorder="1" applyAlignment="1" applyProtection="1">
      <alignment horizontal="left"/>
    </xf>
    <xf numFmtId="0" fontId="24" fillId="7" borderId="47" xfId="8" applyFont="1" applyFill="1" applyBorder="1" applyAlignment="1" applyProtection="1">
      <alignment horizontal="left"/>
    </xf>
    <xf numFmtId="0" fontId="24" fillId="7" borderId="38" xfId="8" applyFont="1" applyFill="1" applyBorder="1" applyAlignment="1" applyProtection="1">
      <alignment horizontal="left"/>
    </xf>
    <xf numFmtId="0" fontId="24" fillId="7" borderId="39" xfId="8" applyFont="1" applyFill="1" applyBorder="1" applyAlignment="1" applyProtection="1">
      <alignment horizontal="left"/>
    </xf>
    <xf numFmtId="0" fontId="18" fillId="0" borderId="60" xfId="8" applyFont="1" applyBorder="1" applyAlignment="1" applyProtection="1">
      <alignment horizontal="left" wrapText="1"/>
    </xf>
    <xf numFmtId="0" fontId="18" fillId="0" borderId="32" xfId="8" applyFont="1" applyBorder="1" applyAlignment="1" applyProtection="1">
      <alignment horizontal="left" wrapText="1"/>
    </xf>
    <xf numFmtId="0" fontId="18" fillId="0" borderId="66" xfId="8" applyFont="1" applyBorder="1" applyAlignment="1" applyProtection="1">
      <alignment horizontal="left" wrapText="1"/>
    </xf>
    <xf numFmtId="10" fontId="5" fillId="0" borderId="48" xfId="8" applyNumberFormat="1" applyFont="1" applyBorder="1" applyProtection="1"/>
    <xf numFmtId="0" fontId="18" fillId="0" borderId="32" xfId="8" applyFont="1" applyBorder="1" applyAlignment="1" applyProtection="1">
      <alignment horizontal="right"/>
    </xf>
    <xf numFmtId="0" fontId="18" fillId="0" borderId="66" xfId="8" applyFont="1" applyBorder="1" applyAlignment="1" applyProtection="1">
      <alignment horizontal="right"/>
    </xf>
    <xf numFmtId="165" fontId="5" fillId="0" borderId="54" xfId="8" applyNumberFormat="1" applyFont="1" applyBorder="1" applyProtection="1"/>
    <xf numFmtId="9" fontId="5" fillId="0" borderId="49" xfId="8" applyNumberFormat="1" applyFont="1" applyBorder="1" applyProtection="1"/>
    <xf numFmtId="0" fontId="38" fillId="0" borderId="0" xfId="6" applyFont="1" applyFill="1" applyBorder="1" applyAlignment="1" applyProtection="1">
      <alignment horizontal="right"/>
    </xf>
    <xf numFmtId="0" fontId="38" fillId="0" borderId="68" xfId="6" applyFont="1" applyFill="1" applyBorder="1" applyAlignment="1" applyProtection="1">
      <alignment horizontal="right"/>
    </xf>
    <xf numFmtId="0" fontId="39" fillId="0" borderId="0" xfId="6" applyFont="1" applyFill="1" applyBorder="1" applyAlignment="1" applyProtection="1">
      <alignment horizontal="right"/>
    </xf>
    <xf numFmtId="0" fontId="39" fillId="0" borderId="68" xfId="6" applyFont="1" applyFill="1" applyBorder="1" applyAlignment="1" applyProtection="1">
      <alignment horizontal="right"/>
    </xf>
    <xf numFmtId="0" fontId="29" fillId="0" borderId="0" xfId="8" applyFont="1" applyProtection="1"/>
    <xf numFmtId="0" fontId="3" fillId="0" borderId="0" xfId="0" applyFont="1" applyAlignment="1" applyProtection="1">
      <alignment vertical="center"/>
    </xf>
    <xf numFmtId="0" fontId="0" fillId="0" borderId="0" xfId="0" applyProtection="1"/>
    <xf numFmtId="0" fontId="0" fillId="0" borderId="77" xfId="0" applyBorder="1" applyAlignment="1" applyProtection="1">
      <alignment horizontal="center"/>
    </xf>
    <xf numFmtId="0" fontId="0" fillId="0" borderId="78" xfId="0" applyBorder="1" applyAlignment="1" applyProtection="1">
      <alignment horizontal="center"/>
    </xf>
    <xf numFmtId="0" fontId="0" fillId="0" borderId="79" xfId="0" applyBorder="1" applyAlignment="1" applyProtection="1">
      <alignment horizontal="center"/>
    </xf>
    <xf numFmtId="0" fontId="2" fillId="3" borderId="80" xfId="0" applyFont="1" applyFill="1" applyBorder="1" applyAlignment="1" applyProtection="1">
      <alignment horizontal="center" vertical="center" wrapText="1"/>
    </xf>
    <xf numFmtId="0" fontId="2" fillId="3" borderId="81" xfId="0" applyFont="1" applyFill="1" applyBorder="1" applyAlignment="1" applyProtection="1">
      <alignment horizontal="center" vertical="center" wrapText="1"/>
    </xf>
    <xf numFmtId="0" fontId="2" fillId="3" borderId="82" xfId="0" applyFont="1" applyFill="1" applyBorder="1" applyAlignment="1" applyProtection="1">
      <alignment horizontal="center" vertical="center" wrapText="1"/>
    </xf>
    <xf numFmtId="0" fontId="1" fillId="11" borderId="0" xfId="8" applyFill="1" applyProtection="1"/>
  </cellXfs>
  <cellStyles count="13">
    <cellStyle name="Ausgabe" xfId="7" builtinId="21"/>
    <cellStyle name="Berechnung" xfId="6" builtinId="22"/>
    <cellStyle name="Eingabe_A" xfId="5" xr:uid="{00000000-0005-0000-0000-000002000000}"/>
    <cellStyle name="Fragen" xfId="3" xr:uid="{00000000-0005-0000-0000-000003000000}"/>
    <cellStyle name="Fragen Überschriften" xfId="4" xr:uid="{00000000-0005-0000-0000-000004000000}"/>
    <cellStyle name="Link" xfId="1" builtinId="8"/>
    <cellStyle name="Prozent" xfId="10" builtinId="5"/>
    <cellStyle name="Standard" xfId="0" builtinId="0"/>
    <cellStyle name="Standard 2" xfId="8" xr:uid="{00000000-0005-0000-0000-000008000000}"/>
    <cellStyle name="Standard 3" xfId="9" xr:uid="{00000000-0005-0000-0000-000009000000}"/>
    <cellStyle name="Standard 4" xfId="11" xr:uid="{00000000-0005-0000-0000-00000A000000}"/>
    <cellStyle name="Textfelder" xfId="2" xr:uid="{00000000-0005-0000-0000-00000B000000}"/>
    <cellStyle name="Währung" xfId="12" builtinId="4"/>
  </cellStyles>
  <dxfs count="28">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numFmt numFmtId="2" formatCode="0.00"/>
    </dxf>
    <dxf>
      <border outline="0">
        <bottom style="double">
          <color auto="1"/>
        </bottom>
      </border>
    </dxf>
    <dxf>
      <font>
        <b/>
        <i val="0"/>
        <strike val="0"/>
        <condense val="0"/>
        <extend val="0"/>
        <outline val="0"/>
        <shadow val="0"/>
        <u val="none"/>
        <vertAlign val="baseline"/>
        <sz val="10"/>
        <color theme="1"/>
        <name val="Trebuchet MS"/>
        <scheme val="none"/>
      </font>
      <alignment horizontal="general" vertical="bottom" textRotation="0" wrapText="1" indent="0" justifyLastLine="0" shrinkToFit="0" readingOrder="0"/>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numFmt numFmtId="2" formatCode="0.00"/>
    </dxf>
    <dxf>
      <border outline="0">
        <bottom style="double">
          <color auto="1"/>
        </bottom>
      </border>
    </dxf>
    <dxf>
      <font>
        <b/>
        <i val="0"/>
        <strike val="0"/>
        <condense val="0"/>
        <extend val="0"/>
        <outline val="0"/>
        <shadow val="0"/>
        <u val="none"/>
        <vertAlign val="baseline"/>
        <sz val="10"/>
        <color theme="1"/>
        <name val="Trebuchet MS"/>
        <scheme val="none"/>
      </font>
      <alignment horizontal="general" vertical="bottom" textRotation="0" wrapText="1" indent="0" justifyLastLine="0" shrinkToFit="0" readingOrder="0"/>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numFmt numFmtId="2" formatCode="0.00"/>
    </dxf>
    <dxf>
      <border outline="0">
        <bottom style="double">
          <color auto="1"/>
        </bottom>
      </border>
    </dxf>
    <dxf>
      <font>
        <b/>
        <i val="0"/>
        <strike val="0"/>
        <condense val="0"/>
        <extend val="0"/>
        <outline val="0"/>
        <shadow val="0"/>
        <u val="none"/>
        <vertAlign val="baseline"/>
        <sz val="10"/>
        <color theme="1"/>
        <name val="Trebuchet MS"/>
        <scheme val="none"/>
      </font>
      <alignment horizontal="general" vertical="bottom" textRotation="0" wrapText="1" indent="0" justifyLastLine="0" shrinkToFit="0" readingOrder="0"/>
    </dxf>
    <dxf>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dxf>
    <dxf>
      <numFmt numFmtId="2" formatCode="0.00"/>
    </dxf>
    <dxf>
      <border outline="0">
        <bottom style="double">
          <color auto="1"/>
        </bottom>
      </border>
    </dxf>
    <dxf>
      <font>
        <b/>
        <i val="0"/>
        <strike val="0"/>
        <condense val="0"/>
        <extend val="0"/>
        <outline val="0"/>
        <shadow val="0"/>
        <u val="none"/>
        <vertAlign val="baseline"/>
        <sz val="10"/>
        <color theme="1"/>
        <name val="Trebuchet MS"/>
        <scheme val="none"/>
      </font>
      <alignment horizontal="general" vertical="bottom" textRotation="0" wrapText="1" indent="0" justifyLastLine="0" shrinkToFit="0" readingOrder="0"/>
    </dxf>
    <dxf>
      <font>
        <b/>
        <i val="0"/>
        <strike val="0"/>
        <condense val="0"/>
        <extend val="0"/>
        <outline val="0"/>
        <shadow val="0"/>
        <u val="none"/>
        <vertAlign val="baseline"/>
        <sz val="10"/>
        <color theme="1"/>
        <name val="Trebuchet MS"/>
        <scheme val="none"/>
      </font>
      <numFmt numFmtId="165" formatCode="&quot;€&quot;\ #,##0.00"/>
      <alignment horizontal="right" vertical="bottom" textRotation="0" wrapText="0" indent="0" justifyLastLine="0" shrinkToFit="0" readingOrder="0"/>
      <border diagonalUp="0" diagonalDown="0">
        <left/>
        <right/>
        <top/>
        <bottom style="thin">
          <color theme="0" tint="-0.499984740745262"/>
        </bottom>
        <vertical/>
        <horizontal/>
      </border>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0"/>
        <color theme="1"/>
        <name val="Trebuchet MS"/>
        <scheme val="none"/>
      </font>
      <alignment horizontal="general" vertical="bottom" textRotation="0" wrapText="1" indent="0" justifyLastLine="0" shrinkToFit="0" readingOrder="0"/>
      <border diagonalUp="0" diagonalDown="0">
        <left/>
        <right style="thin">
          <color theme="0" tint="-0.499984740745262"/>
        </right>
        <top/>
        <bottom style="double">
          <color auto="1"/>
        </bottom>
        <vertical/>
        <horizontal/>
      </border>
      <protection locked="1" hidden="0"/>
    </dxf>
    <dxf>
      <font>
        <b/>
        <i val="0"/>
        <strike val="0"/>
        <condense val="0"/>
        <extend val="0"/>
        <outline val="0"/>
        <shadow val="0"/>
        <u val="none"/>
        <vertAlign val="baseline"/>
        <sz val="10"/>
        <color theme="1"/>
        <name val="Trebuchet MS"/>
        <scheme val="none"/>
      </font>
      <alignment horizontal="general" vertical="bottom" textRotation="0" wrapText="1" indent="0" justifyLastLine="0" shrinkToFit="0" readingOrder="0"/>
      <border diagonalUp="0" diagonalDown="0">
        <left/>
        <right style="thin">
          <color theme="0" tint="-0.499984740745262"/>
        </right>
        <top/>
        <bottom style="double">
          <color auto="1"/>
        </bottom>
        <vertical/>
        <horizontal/>
      </border>
      <protection locked="1" hidden="0"/>
    </dxf>
    <dxf>
      <border outline="0">
        <left style="thin">
          <color theme="0" tint="-0.499984740745262"/>
        </left>
        <top style="double">
          <color indexed="64"/>
        </top>
        <bottom style="double">
          <color indexed="64"/>
        </bottom>
      </border>
    </dxf>
    <dxf>
      <protection locked="1" hidden="0"/>
    </dxf>
    <dxf>
      <border outline="0">
        <bottom style="thin">
          <color indexed="64"/>
        </bottom>
      </border>
    </dxf>
    <dxf>
      <protection locked="1" hidden="0"/>
    </dxf>
  </dxfs>
  <tableStyles count="0" defaultTableStyle="TableStyleMedium2" defaultPivotStyle="PivotStyleLight16"/>
  <colors>
    <mruColors>
      <color rgb="FF2121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351399</xdr:colOff>
      <xdr:row>11</xdr:row>
      <xdr:rowOff>142875</xdr:rowOff>
    </xdr:from>
    <xdr:to>
      <xdr:col>3</xdr:col>
      <xdr:colOff>1434729</xdr:colOff>
      <xdr:row>12</xdr:row>
      <xdr:rowOff>3175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3449" y="9229725"/>
          <a:ext cx="192153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1023097</xdr:colOff>
      <xdr:row>1</xdr:row>
      <xdr:rowOff>44822</xdr:rowOff>
    </xdr:from>
    <xdr:to>
      <xdr:col>8</xdr:col>
      <xdr:colOff>896097</xdr:colOff>
      <xdr:row>4</xdr:row>
      <xdr:rowOff>336176</xdr:rowOff>
    </xdr:to>
    <xdr:sp macro="" textlink="">
      <xdr:nvSpPr>
        <xdr:cNvPr id="2" name="Textfeld 1">
          <a:extLst>
            <a:ext uri="{FF2B5EF4-FFF2-40B4-BE49-F238E27FC236}">
              <a16:creationId xmlns:a16="http://schemas.microsoft.com/office/drawing/2014/main" id="{00000000-0008-0000-0700-000002000000}"/>
            </a:ext>
          </a:extLst>
        </xdr:cNvPr>
        <xdr:cNvSpPr txBox="1"/>
      </xdr:nvSpPr>
      <xdr:spPr>
        <a:xfrm>
          <a:off x="7881097" y="739587"/>
          <a:ext cx="2315882" cy="78441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b="1"/>
            <a:t>Note:</a:t>
          </a:r>
        </a:p>
        <a:p>
          <a:r>
            <a:rPr lang="de-AT" sz="1100" b="1"/>
            <a:t>Gray fields are filled in by the project consortium.</a:t>
          </a:r>
        </a:p>
        <a:p>
          <a:r>
            <a:rPr lang="de-AT" sz="1100" b="1"/>
            <a:t>White fields are filled automatically</a:t>
          </a:r>
          <a:endParaRPr lang="de-AT" sz="105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1023097</xdr:colOff>
      <xdr:row>0</xdr:row>
      <xdr:rowOff>672352</xdr:rowOff>
    </xdr:from>
    <xdr:to>
      <xdr:col>8</xdr:col>
      <xdr:colOff>896097</xdr:colOff>
      <xdr:row>4</xdr:row>
      <xdr:rowOff>347381</xdr:rowOff>
    </xdr:to>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7881097" y="672352"/>
          <a:ext cx="2315882" cy="86285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b="1">
              <a:solidFill>
                <a:schemeClr val="dk1"/>
              </a:solidFill>
              <a:effectLst/>
              <a:latin typeface="+mn-lt"/>
              <a:ea typeface="+mn-ea"/>
              <a:cs typeface="+mn-cs"/>
            </a:rPr>
            <a:t>Note:</a:t>
          </a:r>
          <a:endParaRPr lang="de-AT" sz="1200">
            <a:effectLst/>
          </a:endParaRPr>
        </a:p>
        <a:p>
          <a:r>
            <a:rPr lang="de-AT" sz="1100" b="1">
              <a:solidFill>
                <a:schemeClr val="dk1"/>
              </a:solidFill>
              <a:effectLst/>
              <a:latin typeface="+mn-lt"/>
              <a:ea typeface="+mn-ea"/>
              <a:cs typeface="+mn-cs"/>
            </a:rPr>
            <a:t>Gray fields are filled in by the project consortium.</a:t>
          </a:r>
          <a:endParaRPr lang="de-AT" sz="1200">
            <a:effectLst/>
          </a:endParaRPr>
        </a:p>
        <a:p>
          <a:r>
            <a:rPr lang="de-AT" sz="1100" b="1">
              <a:solidFill>
                <a:schemeClr val="dk1"/>
              </a:solidFill>
              <a:effectLst/>
              <a:latin typeface="+mn-lt"/>
              <a:ea typeface="+mn-ea"/>
              <a:cs typeface="+mn-cs"/>
            </a:rPr>
            <a:t>White fields are filled automatically</a:t>
          </a:r>
          <a:endParaRPr lang="de-AT" sz="12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48185</xdr:colOff>
      <xdr:row>1</xdr:row>
      <xdr:rowOff>0</xdr:rowOff>
    </xdr:from>
    <xdr:to>
      <xdr:col>8</xdr:col>
      <xdr:colOff>952126</xdr:colOff>
      <xdr:row>4</xdr:row>
      <xdr:rowOff>347382</xdr:rowOff>
    </xdr:to>
    <xdr:sp macro="" textlink="">
      <xdr:nvSpPr>
        <xdr:cNvPr id="2" name="Textfeld 1">
          <a:extLst>
            <a:ext uri="{FF2B5EF4-FFF2-40B4-BE49-F238E27FC236}">
              <a16:creationId xmlns:a16="http://schemas.microsoft.com/office/drawing/2014/main" id="{00000000-0008-0000-0900-000002000000}"/>
            </a:ext>
          </a:extLst>
        </xdr:cNvPr>
        <xdr:cNvSpPr txBox="1"/>
      </xdr:nvSpPr>
      <xdr:spPr>
        <a:xfrm>
          <a:off x="7937126" y="694765"/>
          <a:ext cx="2315882" cy="84044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b="1">
              <a:solidFill>
                <a:schemeClr val="dk1"/>
              </a:solidFill>
              <a:effectLst/>
              <a:latin typeface="+mn-lt"/>
              <a:ea typeface="+mn-ea"/>
              <a:cs typeface="+mn-cs"/>
            </a:rPr>
            <a:t>Note:</a:t>
          </a:r>
          <a:endParaRPr lang="de-AT" sz="1200">
            <a:effectLst/>
          </a:endParaRPr>
        </a:p>
        <a:p>
          <a:r>
            <a:rPr lang="de-AT" sz="1100" b="1">
              <a:solidFill>
                <a:schemeClr val="dk1"/>
              </a:solidFill>
              <a:effectLst/>
              <a:latin typeface="+mn-lt"/>
              <a:ea typeface="+mn-ea"/>
              <a:cs typeface="+mn-cs"/>
            </a:rPr>
            <a:t>Gray fields are filled in by the project consortium.</a:t>
          </a:r>
          <a:endParaRPr lang="de-AT" sz="1200">
            <a:effectLst/>
          </a:endParaRPr>
        </a:p>
        <a:p>
          <a:r>
            <a:rPr lang="de-AT" sz="1100" b="1">
              <a:solidFill>
                <a:schemeClr val="dk1"/>
              </a:solidFill>
              <a:effectLst/>
              <a:latin typeface="+mn-lt"/>
              <a:ea typeface="+mn-ea"/>
              <a:cs typeface="+mn-cs"/>
            </a:rPr>
            <a:t>White fields are filled automatically</a:t>
          </a:r>
          <a:endParaRPr lang="de-AT" sz="12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36979</xdr:colOff>
      <xdr:row>0</xdr:row>
      <xdr:rowOff>649940</xdr:rowOff>
    </xdr:from>
    <xdr:to>
      <xdr:col>8</xdr:col>
      <xdr:colOff>940920</xdr:colOff>
      <xdr:row>4</xdr:row>
      <xdr:rowOff>347381</xdr:rowOff>
    </xdr:to>
    <xdr:sp macro="" textlink="">
      <xdr:nvSpPr>
        <xdr:cNvPr id="2" name="Textfeld 1">
          <a:extLst>
            <a:ext uri="{FF2B5EF4-FFF2-40B4-BE49-F238E27FC236}">
              <a16:creationId xmlns:a16="http://schemas.microsoft.com/office/drawing/2014/main" id="{00000000-0008-0000-0A00-000002000000}"/>
            </a:ext>
          </a:extLst>
        </xdr:cNvPr>
        <xdr:cNvSpPr txBox="1"/>
      </xdr:nvSpPr>
      <xdr:spPr>
        <a:xfrm>
          <a:off x="7925920" y="649940"/>
          <a:ext cx="2315882" cy="88526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b="1">
              <a:solidFill>
                <a:schemeClr val="dk1"/>
              </a:solidFill>
              <a:effectLst/>
              <a:latin typeface="+mn-lt"/>
              <a:ea typeface="+mn-ea"/>
              <a:cs typeface="+mn-cs"/>
            </a:rPr>
            <a:t>Note:</a:t>
          </a:r>
          <a:endParaRPr lang="de-AT" sz="1200">
            <a:effectLst/>
          </a:endParaRPr>
        </a:p>
        <a:p>
          <a:r>
            <a:rPr lang="de-AT" sz="1100" b="1">
              <a:solidFill>
                <a:schemeClr val="dk1"/>
              </a:solidFill>
              <a:effectLst/>
              <a:latin typeface="+mn-lt"/>
              <a:ea typeface="+mn-ea"/>
              <a:cs typeface="+mn-cs"/>
            </a:rPr>
            <a:t>Gray fields are filled in by the project consortium.</a:t>
          </a:r>
          <a:endParaRPr lang="de-AT" sz="1200">
            <a:effectLst/>
          </a:endParaRPr>
        </a:p>
        <a:p>
          <a:r>
            <a:rPr lang="de-AT" sz="1100" b="1">
              <a:solidFill>
                <a:schemeClr val="dk1"/>
              </a:solidFill>
              <a:effectLst/>
              <a:latin typeface="+mn-lt"/>
              <a:ea typeface="+mn-ea"/>
              <a:cs typeface="+mn-cs"/>
            </a:rPr>
            <a:t>White fields are filled automatically</a:t>
          </a:r>
          <a:endParaRPr lang="de-AT" sz="12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695325</xdr:colOff>
      <xdr:row>0</xdr:row>
      <xdr:rowOff>114300</xdr:rowOff>
    </xdr:from>
    <xdr:to>
      <xdr:col>8</xdr:col>
      <xdr:colOff>1007110</xdr:colOff>
      <xdr:row>4</xdr:row>
      <xdr:rowOff>24130</xdr:rowOff>
    </xdr:to>
    <xdr:pic>
      <xdr:nvPicPr>
        <xdr:cNvPr id="2" name="Bild 5">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172200" y="114300"/>
          <a:ext cx="2016760" cy="7766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pic>
          <xdr:nvPicPr>
            <xdr:cNvPr id="9" name="Grafik 8">
              <a:extLst>
                <a:ext uri="{FF2B5EF4-FFF2-40B4-BE49-F238E27FC236}">
                  <a16:creationId xmlns:a16="http://schemas.microsoft.com/office/drawing/2014/main" id="{00000000-0008-0000-0D00-000009000000}"/>
                </a:ext>
              </a:extLst>
            </xdr:cNvPr>
            <xdr:cNvPicPr>
              <a:picLocks noChangeAspect="1" noChangeArrowheads="1"/>
              <a:extLst>
                <a:ext uri="{84589F7E-364E-4C9E-8A38-B11213B215E9}">
                  <a14:cameraTool cellRange="auswahl1" spid="_x0000_s18179"/>
                </a:ext>
              </a:extLst>
            </xdr:cNvPicPr>
          </xdr:nvPicPr>
          <xdr:blipFill>
            <a:blip xmlns:r="http://schemas.openxmlformats.org/officeDocument/2006/relationships" r:embed="rId1"/>
            <a:srcRect/>
            <a:stretch>
              <a:fillRect/>
            </a:stretch>
          </xdr:blipFill>
          <xdr:spPr bwMode="auto">
            <a:xfrm>
              <a:off x="4216400" y="7131050"/>
              <a:ext cx="838200" cy="5334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200025</xdr:colOff>
      <xdr:row>39</xdr:row>
      <xdr:rowOff>38100</xdr:rowOff>
    </xdr:from>
    <xdr:to>
      <xdr:col>0</xdr:col>
      <xdr:colOff>552451</xdr:colOff>
      <xdr:row>39</xdr:row>
      <xdr:rowOff>285749</xdr:rowOff>
    </xdr:to>
    <xdr:sp macro="" textlink="">
      <xdr:nvSpPr>
        <xdr:cNvPr id="11" name="Rechteck 10">
          <a:extLst>
            <a:ext uri="{FF2B5EF4-FFF2-40B4-BE49-F238E27FC236}">
              <a16:creationId xmlns:a16="http://schemas.microsoft.com/office/drawing/2014/main" id="{00000000-0008-0000-0D00-00000B000000}"/>
            </a:ext>
          </a:extLst>
        </xdr:cNvPr>
        <xdr:cNvSpPr/>
      </xdr:nvSpPr>
      <xdr:spPr>
        <a:xfrm>
          <a:off x="200025" y="8143875"/>
          <a:ext cx="352426" cy="24764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L2023_WISS-Antrag_Kosten-und%20Finanzierungstool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andsalzburg.sharepoint.com/Users/Tob/Desktop/20170830_Kosten-%20und%20Finanzierungstool_WISS_Version%20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salzburg.gv.at/wirtschaft_/Documents/20170830_Kosten-%20und%20Finanzierungstool_WISS_Version%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Forschungspartner 1"/>
      <sheetName val="FP 2"/>
      <sheetName val="FP 3"/>
      <sheetName val="FP 4"/>
      <sheetName val="Unternehmenspartner 1"/>
      <sheetName val="UP 2"/>
      <sheetName val="UP 3"/>
      <sheetName val="UP 4"/>
      <sheetName val="Indikatoren"/>
      <sheetName val="Kostenplan Übersicht"/>
      <sheetName val="FP 1 Plan"/>
      <sheetName val="FP 2 Plan"/>
      <sheetName val="FP 3 Plan"/>
      <sheetName val="FP 4 Plan"/>
      <sheetName val="UP 1 Plan"/>
      <sheetName val="UP 2 Plan"/>
      <sheetName val="UP 3 Plan"/>
      <sheetName val="UP 4 Plan"/>
      <sheetName val="Erklärung"/>
      <sheetName val="Liste"/>
      <sheetName val="ÖNACE"/>
      <sheetName val="Ö2"/>
      <sheetName val="Ö3"/>
      <sheetName val="Ö4"/>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 val="List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Kostenplan_Übersicht" displayName="Kostenplan_Übersicht" ref="A9:H13" totalsRowShown="0" headerRowDxfId="27" dataDxfId="25" headerRowBorderDxfId="26" tableBorderDxfId="24">
  <tableColumns count="8">
    <tableColumn id="15" xr3:uid="{00000000-0010-0000-0000-00000F000000}" name="Short form" dataDxfId="23"/>
    <tableColumn id="1" xr3:uid="{00000000-0010-0000-0000-000001000000}" name="Organisation name" dataDxfId="22"/>
    <tableColumn id="2" xr3:uid="{00000000-0010-0000-0000-000002000000}" name="Personnel costs" dataDxfId="21"/>
    <tableColumn id="3" xr3:uid="{00000000-0010-0000-0000-000003000000}" name="Overhead" dataDxfId="20"/>
    <tableColumn id="4" xr3:uid="{00000000-0010-0000-0000-000004000000}" name="Material and equipment costs" dataDxfId="19"/>
    <tableColumn id="5" xr3:uid="{00000000-0010-0000-0000-000005000000}" name="Investments costs" dataDxfId="18"/>
    <tableColumn id="6" xr3:uid="{00000000-0010-0000-0000-000006000000}" name="Third-party costs/ external services" dataDxfId="17"/>
    <tableColumn id="7" xr3:uid="{00000000-0010-0000-0000-000007000000}" name="Costs per research partner" dataDxfId="16">
      <calculatedColumnFormula>SUM(C10:G10)</calculatedColumnFormula>
    </tableColum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ersonalkostenFP1" displayName="PersonalkostenFP1" ref="A20:J34" totalsRowShown="0" headerRowDxfId="15" tableBorderDxfId="14">
  <autoFilter ref="A20:J3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10">
    <tableColumn id="2" xr3:uid="{00000000-0010-0000-0100-000002000000}" name="Name of the employee"/>
    <tableColumn id="3" xr3:uid="{00000000-0010-0000-0100-000003000000}" name="Role in the project"/>
    <tableColumn id="4" xr3:uid="{00000000-0010-0000-0100-000004000000}" name="Hours/week to employment contract"/>
    <tableColumn id="5" xr3:uid="{00000000-0010-0000-0100-000005000000}" name="Hourly rate"/>
    <tableColumn id="11" xr3:uid="{00000000-0010-0000-0100-00000B000000}" name="New or existing staff"/>
    <tableColumn id="6" xr3:uid="{00000000-0010-0000-0100-000006000000}" name="Project activity in %" dataDxfId="13">
      <calculatedColumnFormula>#REF!/PersonalkostenFP1[[#This Row],[Hours/week to employment contract]]</calculatedColumnFormula>
    </tableColumn>
    <tableColumn id="8" xr3:uid="{00000000-0010-0000-0100-000008000000}" name="Total number of hours in the project"/>
    <tableColumn id="9" xr3:uid="{00000000-0010-0000-0100-000009000000}" name="Project related personnel costs"/>
    <tableColumn id="10" xr3:uid="{00000000-0010-0000-0100-00000A000000}" name="Overhead"/>
    <tableColumn id="1" xr3:uid="{00000000-0010-0000-0100-000001000000}" name="Funding source (select - drop-down)" dataDxfId="1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PersonalkostenFP17" displayName="PersonalkostenFP17" ref="A20:J34" totalsRowShown="0" headerRowDxfId="11" tableBorderDxfId="10">
  <autoFilter ref="A20:J3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10">
    <tableColumn id="2" xr3:uid="{00000000-0010-0000-0200-000002000000}" name="Name of the employee"/>
    <tableColumn id="3" xr3:uid="{00000000-0010-0000-0200-000003000000}" name="Role in the project"/>
    <tableColumn id="4" xr3:uid="{00000000-0010-0000-0200-000004000000}" name="Hours/week to employment contract"/>
    <tableColumn id="5" xr3:uid="{00000000-0010-0000-0200-000005000000}" name="Hourly rate"/>
    <tableColumn id="11" xr3:uid="{00000000-0010-0000-0200-00000B000000}" name="New or existing staff"/>
    <tableColumn id="6" xr3:uid="{00000000-0010-0000-0200-000006000000}" name="Project activity in %" dataDxfId="9">
      <calculatedColumnFormula>#REF!/PersonalkostenFP17[[#This Row],[Hours/week to employment contract]]</calculatedColumnFormula>
    </tableColumn>
    <tableColumn id="8" xr3:uid="{00000000-0010-0000-0200-000008000000}" name="Total number of hours in the project"/>
    <tableColumn id="9" xr3:uid="{00000000-0010-0000-0200-000009000000}" name="Project related personnel costs"/>
    <tableColumn id="10" xr3:uid="{00000000-0010-0000-0200-00000A000000}" name="Overhead"/>
    <tableColumn id="1" xr3:uid="{00000000-0010-0000-0200-000001000000}" name="Funding source (select - drop-down)" dataDxfId="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PersonalkostenFP178" displayName="PersonalkostenFP178" ref="A20:J34" totalsRowShown="0" headerRowDxfId="7" tableBorderDxfId="6">
  <autoFilter ref="A20:J3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10">
    <tableColumn id="2" xr3:uid="{00000000-0010-0000-0300-000002000000}" name="Name of the employee"/>
    <tableColumn id="3" xr3:uid="{00000000-0010-0000-0300-000003000000}" name="Role in the project"/>
    <tableColumn id="4" xr3:uid="{00000000-0010-0000-0300-000004000000}" name="Hours/week to employment contract"/>
    <tableColumn id="5" xr3:uid="{00000000-0010-0000-0300-000005000000}" name="Hourly rate"/>
    <tableColumn id="11" xr3:uid="{00000000-0010-0000-0300-00000B000000}" name="New or existing staff"/>
    <tableColumn id="6" xr3:uid="{00000000-0010-0000-0300-000006000000}" name="Project activity in %" dataDxfId="5">
      <calculatedColumnFormula>#REF!/PersonalkostenFP178[[#This Row],[Hours/week to employment contract]]</calculatedColumnFormula>
    </tableColumn>
    <tableColumn id="8" xr3:uid="{00000000-0010-0000-0300-000008000000}" name="Total number of hours in the project"/>
    <tableColumn id="9" xr3:uid="{00000000-0010-0000-0300-000009000000}" name="Project related personnel costs"/>
    <tableColumn id="10" xr3:uid="{00000000-0010-0000-0300-00000A000000}" name="Overhead"/>
    <tableColumn id="1" xr3:uid="{00000000-0010-0000-0300-000001000000}" name="Funding source (select - drop-down)" dataDxfId="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PersonalkostenFP1789" displayName="PersonalkostenFP1789" ref="A20:J34" totalsRowShown="0" headerRowDxfId="3" tableBorderDxfId="2">
  <autoFilter ref="A20:J34"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10">
    <tableColumn id="2" xr3:uid="{00000000-0010-0000-0400-000002000000}" name="Name of the employee"/>
    <tableColumn id="3" xr3:uid="{00000000-0010-0000-0400-000003000000}" name="Role in the project"/>
    <tableColumn id="4" xr3:uid="{00000000-0010-0000-0400-000004000000}" name="Hours/week to employment contract"/>
    <tableColumn id="5" xr3:uid="{00000000-0010-0000-0400-000005000000}" name="Hourly rate"/>
    <tableColumn id="11" xr3:uid="{00000000-0010-0000-0400-00000B000000}" name="New or existing staff"/>
    <tableColumn id="6" xr3:uid="{00000000-0010-0000-0400-000006000000}" name="Project activity in %" dataDxfId="1">
      <calculatedColumnFormula>#REF!/PersonalkostenFP1789[[#This Row],[Hours/week to employment contract]]</calculatedColumnFormula>
    </tableColumn>
    <tableColumn id="8" xr3:uid="{00000000-0010-0000-0400-000008000000}" name="Total number of hours in the project"/>
    <tableColumn id="9" xr3:uid="{00000000-0010-0000-0400-000009000000}" name="Project related personnel costs"/>
    <tableColumn id="10" xr3:uid="{00000000-0010-0000-0400-00000A000000}" name="Overhead"/>
    <tableColumn id="1" xr3:uid="{00000000-0010-0000-0400-000001000000}" name="Funding source (select - drop-down)"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table" Target="../tables/table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table" Target="../tables/table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table" Target="../tables/table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D15"/>
  <sheetViews>
    <sheetView view="pageBreakPreview" topLeftCell="A2" zoomScaleNormal="100" zoomScaleSheetLayoutView="100" workbookViewId="0">
      <selection activeCell="B11" sqref="B11"/>
    </sheetView>
  </sheetViews>
  <sheetFormatPr baseColWidth="10" defaultColWidth="11" defaultRowHeight="16.5"/>
  <cols>
    <col min="1" max="1" width="31.5" style="50" customWidth="1"/>
    <col min="2" max="2" width="33.625" style="50" customWidth="1"/>
    <col min="3" max="3" width="11" style="55"/>
    <col min="4" max="4" width="23.125" style="50" customWidth="1"/>
    <col min="5" max="16384" width="11" style="50"/>
  </cols>
  <sheetData>
    <row r="1" spans="1:4" ht="135.75" customHeight="1">
      <c r="A1" s="247"/>
      <c r="B1" s="247"/>
      <c r="C1" s="247"/>
      <c r="D1" s="247"/>
    </row>
    <row r="2" spans="1:4" ht="15" customHeight="1">
      <c r="A2" s="147" t="s">
        <v>0</v>
      </c>
      <c r="B2" s="51"/>
      <c r="C2" s="51"/>
      <c r="D2" s="148"/>
    </row>
    <row r="3" spans="1:4" ht="25.5" customHeight="1">
      <c r="A3" s="148"/>
      <c r="B3" s="51"/>
      <c r="C3" s="51"/>
      <c r="D3" s="148"/>
    </row>
    <row r="4" spans="1:4" ht="19.5" customHeight="1">
      <c r="A4" s="148"/>
      <c r="B4" s="51"/>
      <c r="C4" s="149"/>
      <c r="D4" s="148"/>
    </row>
    <row r="5" spans="1:4" ht="36.75" customHeight="1">
      <c r="A5" s="148"/>
      <c r="B5" s="246" t="s">
        <v>1</v>
      </c>
      <c r="C5" s="246"/>
      <c r="D5" s="148"/>
    </row>
    <row r="6" spans="1:4" ht="36.75" customHeight="1">
      <c r="A6" s="148"/>
      <c r="B6" s="246"/>
      <c r="C6" s="246"/>
      <c r="D6" s="148"/>
    </row>
    <row r="7" spans="1:4" ht="129" customHeight="1">
      <c r="A7" s="148"/>
      <c r="B7" s="246"/>
      <c r="C7" s="246"/>
      <c r="D7" s="194" t="s">
        <v>611</v>
      </c>
    </row>
    <row r="8" spans="1:4" ht="28.15" customHeight="1">
      <c r="A8" s="52" t="s">
        <v>2</v>
      </c>
      <c r="B8" s="304"/>
      <c r="C8" s="305"/>
      <c r="D8" s="305"/>
    </row>
    <row r="9" spans="1:4" ht="51.75" customHeight="1">
      <c r="A9" s="52" t="s">
        <v>3</v>
      </c>
      <c r="B9" s="305"/>
      <c r="C9" s="305"/>
      <c r="D9" s="306"/>
    </row>
    <row r="10" spans="1:4" ht="60.95" customHeight="1">
      <c r="A10" s="120" t="s">
        <v>4</v>
      </c>
      <c r="B10" s="307"/>
      <c r="C10" s="308"/>
      <c r="D10" s="306"/>
    </row>
    <row r="11" spans="1:4" ht="60.95" customHeight="1">
      <c r="A11" s="120" t="s">
        <v>5</v>
      </c>
      <c r="B11" s="309"/>
      <c r="C11" s="308"/>
      <c r="D11" s="306"/>
    </row>
    <row r="12" spans="1:4" ht="75">
      <c r="A12" s="53" t="s">
        <v>6</v>
      </c>
      <c r="B12" s="144"/>
      <c r="C12" s="149"/>
      <c r="D12" s="148"/>
    </row>
    <row r="13" spans="1:4">
      <c r="A13" s="148"/>
      <c r="B13" s="148"/>
      <c r="C13" s="149"/>
      <c r="D13" s="148"/>
    </row>
    <row r="14" spans="1:4">
      <c r="A14" s="54"/>
      <c r="B14" s="148"/>
      <c r="C14" s="149"/>
      <c r="D14" s="148"/>
    </row>
    <row r="15" spans="1:4">
      <c r="A15" s="172"/>
      <c r="B15" s="172"/>
      <c r="C15" s="173"/>
      <c r="D15" s="172"/>
    </row>
  </sheetData>
  <sheetProtection algorithmName="SHA-512" hashValue="wXzVtwTbn3fC4GcP8VT/WhZpn88oZJqdIgxu+AlovLJlqQLaNsB/BpGk5BUSW/3cIwhbpvSPeWqTpaSj4Qkvkw==" saltValue="lHNxA3vFdL+SodFxW0JE7Q==" spinCount="100000" sheet="1" selectLockedCells="1"/>
  <mergeCells count="2">
    <mergeCell ref="B5:C7"/>
    <mergeCell ref="A1:D1"/>
  </mergeCells>
  <pageMargins left="0.19685039370078741" right="0.19685039370078741" top="0.19685039370078741" bottom="0.31496062992125984" header="0.19685039370078741" footer="0.31496062992125984"/>
  <pageSetup paperSize="9" scale="98" fitToHeight="0" orientation="portrait" r:id="rId1"/>
  <headerFooter differentFirst="1" alignWithMargins="0">
    <oddFooter>&amp;L&amp;D&amp;C&amp;P&amp;R&amp;A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12"/>
  <sheetViews>
    <sheetView view="pageBreakPreview" topLeftCell="A18" zoomScale="85" zoomScaleNormal="85" zoomScaleSheetLayoutView="85" workbookViewId="0">
      <selection activeCell="G21" sqref="G21"/>
    </sheetView>
  </sheetViews>
  <sheetFormatPr baseColWidth="10" defaultColWidth="11" defaultRowHeight="16.5"/>
  <cols>
    <col min="1" max="1" width="13.125" customWidth="1"/>
    <col min="2" max="2" width="17.625" customWidth="1"/>
    <col min="3" max="3" width="18.375" customWidth="1"/>
    <col min="4" max="4" width="14.375" customWidth="1"/>
    <col min="5" max="5" width="12.875" bestFit="1" customWidth="1"/>
    <col min="6" max="7" width="13.5" customWidth="1"/>
    <col min="8" max="8" width="18.5" customWidth="1"/>
    <col min="9" max="9" width="18.875" customWidth="1"/>
    <col min="10" max="10" width="16.5" customWidth="1"/>
    <col min="11" max="11" width="17.75" customWidth="1"/>
    <col min="12" max="12" width="21.75" customWidth="1"/>
  </cols>
  <sheetData>
    <row r="1" spans="1:13" s="39" customFormat="1" ht="54.75" customHeight="1">
      <c r="A1" s="261" t="s">
        <v>77</v>
      </c>
      <c r="B1" s="261"/>
      <c r="C1" s="261"/>
      <c r="D1" s="261"/>
      <c r="E1" s="261"/>
      <c r="F1" s="261"/>
      <c r="G1" s="261"/>
      <c r="H1" s="261"/>
      <c r="I1" s="261"/>
      <c r="J1" s="261"/>
      <c r="K1" s="261"/>
      <c r="L1" s="62"/>
      <c r="M1" s="62"/>
    </row>
    <row r="2" spans="1:13" s="39" customFormat="1" ht="4.5" customHeight="1">
      <c r="A2" s="121"/>
      <c r="B2" s="121"/>
      <c r="C2" s="121"/>
      <c r="D2" s="121"/>
      <c r="E2" s="121"/>
      <c r="F2" s="121"/>
      <c r="G2" s="121"/>
      <c r="H2" s="121"/>
      <c r="L2" s="62"/>
      <c r="M2" s="62"/>
    </row>
    <row r="3" spans="1:13" ht="29.25" customHeight="1">
      <c r="A3" s="262" t="s">
        <v>103</v>
      </c>
      <c r="B3" s="262"/>
      <c r="C3" s="282">
        <f>'Research partner 2'!B4:C4</f>
        <v>0</v>
      </c>
      <c r="D3" s="282"/>
      <c r="E3" s="282"/>
      <c r="F3" s="282"/>
      <c r="G3" s="282"/>
      <c r="H3" s="282"/>
      <c r="I3" s="282"/>
      <c r="J3" s="282"/>
      <c r="K3" s="282"/>
    </row>
    <row r="4" spans="1:13" ht="5.25" customHeight="1">
      <c r="B4" s="142"/>
      <c r="C4" s="143"/>
      <c r="D4" s="143"/>
      <c r="E4" s="143"/>
      <c r="F4" s="143"/>
      <c r="G4" s="143"/>
      <c r="H4" s="143"/>
      <c r="I4" s="143"/>
    </row>
    <row r="5" spans="1:13" ht="28.5" customHeight="1">
      <c r="A5" s="5" t="s">
        <v>68</v>
      </c>
      <c r="B5" s="5"/>
      <c r="C5" s="282">
        <f>'Cover page'!B9</f>
        <v>0</v>
      </c>
      <c r="D5" s="282"/>
      <c r="E5" s="282"/>
      <c r="F5" s="282"/>
      <c r="G5" s="282"/>
      <c r="H5" s="282"/>
      <c r="I5" s="282"/>
      <c r="J5" s="282"/>
      <c r="K5" s="282"/>
    </row>
    <row r="6" spans="1:13" ht="31.5" customHeight="1"/>
    <row r="7" spans="1:13" ht="33.75" customHeight="1">
      <c r="A7" s="283" t="s">
        <v>78</v>
      </c>
      <c r="B7" s="284"/>
      <c r="C7" s="285"/>
      <c r="D7" s="286"/>
    </row>
    <row r="8" spans="1:13" ht="21" customHeight="1">
      <c r="A8" s="203" t="s">
        <v>79</v>
      </c>
      <c r="B8" s="204"/>
      <c r="C8" s="205"/>
      <c r="D8" s="206" t="s">
        <v>80</v>
      </c>
    </row>
    <row r="9" spans="1:13">
      <c r="A9" s="207" t="s">
        <v>70</v>
      </c>
      <c r="B9" s="208"/>
      <c r="C9" s="209"/>
      <c r="D9" s="210">
        <f>H33</f>
        <v>0</v>
      </c>
    </row>
    <row r="10" spans="1:13">
      <c r="A10" s="203" t="s">
        <v>71</v>
      </c>
      <c r="B10" s="204"/>
      <c r="C10" s="205"/>
      <c r="D10" s="211">
        <f>I34</f>
        <v>0</v>
      </c>
    </row>
    <row r="11" spans="1:13" ht="17.25">
      <c r="A11" s="207" t="s">
        <v>72</v>
      </c>
      <c r="B11" s="208"/>
      <c r="C11" s="209"/>
      <c r="D11" s="211">
        <f>J48</f>
        <v>0</v>
      </c>
      <c r="L11" s="63"/>
    </row>
    <row r="12" spans="1:13">
      <c r="A12" s="203" t="s">
        <v>73</v>
      </c>
      <c r="B12" s="204"/>
      <c r="C12" s="205"/>
      <c r="D12" s="212">
        <f>J62</f>
        <v>0</v>
      </c>
    </row>
    <row r="13" spans="1:13" ht="15" customHeight="1" thickBot="1">
      <c r="A13" s="203" t="s">
        <v>74</v>
      </c>
      <c r="B13" s="204"/>
      <c r="C13" s="215"/>
      <c r="D13" s="212">
        <f>K82</f>
        <v>0</v>
      </c>
      <c r="L13" s="64"/>
    </row>
    <row r="14" spans="1:13" ht="37.5" customHeight="1" thickTop="1" thickBot="1">
      <c r="A14" s="287" t="s">
        <v>81</v>
      </c>
      <c r="B14" s="288"/>
      <c r="C14" s="217"/>
      <c r="D14" s="218">
        <f>D9+D10+D11+D12+D13</f>
        <v>0</v>
      </c>
    </row>
    <row r="15" spans="1:13" ht="17.25" thickTop="1">
      <c r="A15" s="219"/>
      <c r="B15" s="220" t="s">
        <v>623</v>
      </c>
      <c r="C15" s="221"/>
      <c r="D15" s="222">
        <f>SUM(SUMIF(J21:J32,"AI-Call funding",H21:H32))+(SUMIF(J21:J32,"AI-Call funding",I21:I32))+(SUMIF(K38:K47,"AI-Call funding",J38:J47))+(SUMIF(L52:L61,"AI-Call funding",J52:K61))+(SUMIF(L68:L81,"AI-Call funding",K68:K81))</f>
        <v>0</v>
      </c>
    </row>
    <row r="16" spans="1:13">
      <c r="A16" s="219"/>
      <c r="B16" s="220" t="s">
        <v>624</v>
      </c>
      <c r="C16" s="221"/>
      <c r="D16" s="222">
        <f>SUM(SUMIF(J21:J32,"in-kind",H21:H32))+(SUMIF(J21:J32,"in-kind",I21:I32))+(SUMIF(K38:K47,"in-kind",J38:J47))+(SUMIF(L52:L61,"in-kind",J52:K61))+(SUMIF(L68:L81,"in-kind",K68:K81))</f>
        <v>0</v>
      </c>
    </row>
    <row r="17" spans="1:12" ht="26.25" customHeight="1">
      <c r="A17" s="65"/>
      <c r="B17" s="66"/>
      <c r="C17" s="66"/>
      <c r="D17" s="67"/>
      <c r="F17" s="64"/>
    </row>
    <row r="18" spans="1:12" ht="21" customHeight="1">
      <c r="H18" s="64"/>
    </row>
    <row r="19" spans="1:12" s="39" customFormat="1" ht="29.25" customHeight="1">
      <c r="A19" s="289" t="s">
        <v>104</v>
      </c>
      <c r="B19" s="289"/>
      <c r="C19" s="289"/>
      <c r="D19" s="191"/>
      <c r="E19" s="191"/>
      <c r="F19" s="191"/>
      <c r="G19" s="191"/>
      <c r="H19" s="191"/>
      <c r="I19" s="191"/>
      <c r="J19" s="195"/>
      <c r="K19"/>
      <c r="L19" s="68"/>
    </row>
    <row r="20" spans="1:12" ht="63.75" customHeight="1">
      <c r="A20" s="69" t="s">
        <v>83</v>
      </c>
      <c r="B20" s="69" t="s">
        <v>84</v>
      </c>
      <c r="C20" s="69" t="s">
        <v>85</v>
      </c>
      <c r="D20" s="69" t="s">
        <v>86</v>
      </c>
      <c r="E20" s="69" t="s">
        <v>87</v>
      </c>
      <c r="F20" s="69" t="s">
        <v>88</v>
      </c>
      <c r="G20" s="69" t="s">
        <v>89</v>
      </c>
      <c r="H20" s="69" t="s">
        <v>90</v>
      </c>
      <c r="I20" s="119" t="s">
        <v>71</v>
      </c>
      <c r="J20" s="199" t="s">
        <v>628</v>
      </c>
    </row>
    <row r="21" spans="1:12" ht="17.100000000000001" customHeight="1">
      <c r="A21" s="70"/>
      <c r="B21" s="71"/>
      <c r="C21" s="72"/>
      <c r="D21" s="73"/>
      <c r="E21" s="73" t="s">
        <v>91</v>
      </c>
      <c r="F21" s="175"/>
      <c r="G21" s="74"/>
      <c r="H21" s="73">
        <f>PersonalkostenFP17[[#This Row],[Hourly rate]]*PersonalkostenFP17[[#This Row],[Total number of hours in the project]]</f>
        <v>0</v>
      </c>
      <c r="I21" s="319">
        <f>H21*0.25</f>
        <v>0</v>
      </c>
      <c r="J21" s="320"/>
    </row>
    <row r="22" spans="1:12" ht="17.100000000000001" customHeight="1">
      <c r="A22" s="70"/>
      <c r="B22" s="71"/>
      <c r="C22" s="72"/>
      <c r="D22" s="73"/>
      <c r="E22" s="73" t="s">
        <v>91</v>
      </c>
      <c r="F22" s="175"/>
      <c r="G22" s="74"/>
      <c r="H22" s="73">
        <f>PersonalkostenFP17[[#This Row],[Hourly rate]]*PersonalkostenFP17[[#This Row],[Total number of hours in the project]]</f>
        <v>0</v>
      </c>
      <c r="I22" s="319">
        <f t="shared" ref="I22:I32" si="0">H22*0.25</f>
        <v>0</v>
      </c>
      <c r="J22" s="320"/>
    </row>
    <row r="23" spans="1:12" ht="17.100000000000001" customHeight="1">
      <c r="A23" s="70"/>
      <c r="B23" s="71"/>
      <c r="C23" s="72"/>
      <c r="D23" s="73"/>
      <c r="E23" s="73" t="s">
        <v>91</v>
      </c>
      <c r="F23" s="175"/>
      <c r="G23" s="74"/>
      <c r="H23" s="73">
        <f>PersonalkostenFP17[[#This Row],[Hourly rate]]*PersonalkostenFP17[[#This Row],[Total number of hours in the project]]</f>
        <v>0</v>
      </c>
      <c r="I23" s="319">
        <f t="shared" si="0"/>
        <v>0</v>
      </c>
      <c r="J23" s="320"/>
    </row>
    <row r="24" spans="1:12" ht="17.100000000000001" customHeight="1">
      <c r="A24" s="70"/>
      <c r="B24" s="75"/>
      <c r="C24" s="72"/>
      <c r="D24" s="73"/>
      <c r="E24" s="73" t="s">
        <v>91</v>
      </c>
      <c r="F24" s="175"/>
      <c r="G24" s="74"/>
      <c r="H24" s="73">
        <f>PersonalkostenFP17[[#This Row],[Hourly rate]]*PersonalkostenFP17[[#This Row],[Total number of hours in the project]]</f>
        <v>0</v>
      </c>
      <c r="I24" s="319">
        <f t="shared" si="0"/>
        <v>0</v>
      </c>
      <c r="J24" s="320"/>
    </row>
    <row r="25" spans="1:12" ht="17.100000000000001" customHeight="1">
      <c r="A25" s="70"/>
      <c r="B25" s="75"/>
      <c r="C25" s="72"/>
      <c r="D25" s="73"/>
      <c r="E25" s="73" t="s">
        <v>91</v>
      </c>
      <c r="F25" s="175"/>
      <c r="G25" s="74"/>
      <c r="H25" s="73">
        <f>PersonalkostenFP17[[#This Row],[Hourly rate]]*PersonalkostenFP17[[#This Row],[Total number of hours in the project]]</f>
        <v>0</v>
      </c>
      <c r="I25" s="319">
        <f t="shared" si="0"/>
        <v>0</v>
      </c>
      <c r="J25" s="320"/>
    </row>
    <row r="26" spans="1:12" ht="17.100000000000001" customHeight="1">
      <c r="A26" s="70"/>
      <c r="B26" s="75"/>
      <c r="C26" s="72"/>
      <c r="D26" s="73"/>
      <c r="E26" s="73" t="s">
        <v>91</v>
      </c>
      <c r="F26" s="175"/>
      <c r="G26" s="74"/>
      <c r="H26" s="73">
        <f>PersonalkostenFP17[[#This Row],[Hourly rate]]*PersonalkostenFP17[[#This Row],[Total number of hours in the project]]</f>
        <v>0</v>
      </c>
      <c r="I26" s="319">
        <f t="shared" si="0"/>
        <v>0</v>
      </c>
      <c r="J26" s="320"/>
    </row>
    <row r="27" spans="1:12" ht="17.100000000000001" customHeight="1">
      <c r="A27" s="70"/>
      <c r="B27" s="75"/>
      <c r="C27" s="72"/>
      <c r="D27" s="73"/>
      <c r="E27" s="73" t="s">
        <v>91</v>
      </c>
      <c r="F27" s="175"/>
      <c r="G27" s="74"/>
      <c r="H27" s="73">
        <f>PersonalkostenFP17[[#This Row],[Hourly rate]]*PersonalkostenFP17[[#This Row],[Total number of hours in the project]]</f>
        <v>0</v>
      </c>
      <c r="I27" s="319">
        <f t="shared" si="0"/>
        <v>0</v>
      </c>
      <c r="J27" s="320"/>
    </row>
    <row r="28" spans="1:12" ht="17.100000000000001" customHeight="1">
      <c r="A28" s="70"/>
      <c r="B28" s="75"/>
      <c r="C28" s="72"/>
      <c r="D28" s="73"/>
      <c r="E28" s="73" t="s">
        <v>91</v>
      </c>
      <c r="F28" s="175"/>
      <c r="G28" s="74"/>
      <c r="H28" s="73">
        <f>PersonalkostenFP17[[#This Row],[Hourly rate]]*PersonalkostenFP17[[#This Row],[Total number of hours in the project]]</f>
        <v>0</v>
      </c>
      <c r="I28" s="319">
        <f t="shared" si="0"/>
        <v>0</v>
      </c>
      <c r="J28" s="320"/>
    </row>
    <row r="29" spans="1:12" ht="17.100000000000001" customHeight="1">
      <c r="A29" s="70"/>
      <c r="B29" s="75"/>
      <c r="C29" s="72"/>
      <c r="D29" s="73"/>
      <c r="E29" s="73" t="s">
        <v>91</v>
      </c>
      <c r="F29" s="175"/>
      <c r="G29" s="74"/>
      <c r="H29" s="73">
        <f>PersonalkostenFP17[[#This Row],[Hourly rate]]*PersonalkostenFP17[[#This Row],[Total number of hours in the project]]</f>
        <v>0</v>
      </c>
      <c r="I29" s="319">
        <f t="shared" si="0"/>
        <v>0</v>
      </c>
      <c r="J29" s="320"/>
    </row>
    <row r="30" spans="1:12" ht="17.100000000000001" customHeight="1">
      <c r="A30" s="70"/>
      <c r="B30" s="75"/>
      <c r="C30" s="72"/>
      <c r="D30" s="73"/>
      <c r="E30" s="73" t="s">
        <v>91</v>
      </c>
      <c r="F30" s="175"/>
      <c r="G30" s="74"/>
      <c r="H30" s="73">
        <f>PersonalkostenFP17[[#This Row],[Hourly rate]]*PersonalkostenFP17[[#This Row],[Total number of hours in the project]]</f>
        <v>0</v>
      </c>
      <c r="I30" s="319">
        <f t="shared" si="0"/>
        <v>0</v>
      </c>
      <c r="J30" s="320"/>
    </row>
    <row r="31" spans="1:12" ht="17.100000000000001" customHeight="1">
      <c r="A31" s="70"/>
      <c r="B31" s="75"/>
      <c r="C31" s="72"/>
      <c r="D31" s="73"/>
      <c r="E31" s="73" t="s">
        <v>91</v>
      </c>
      <c r="F31" s="175"/>
      <c r="G31" s="74"/>
      <c r="H31" s="73">
        <f>PersonalkostenFP17[[#This Row],[Hourly rate]]*PersonalkostenFP17[[#This Row],[Total number of hours in the project]]</f>
        <v>0</v>
      </c>
      <c r="I31" s="319">
        <f t="shared" si="0"/>
        <v>0</v>
      </c>
      <c r="J31" s="320"/>
    </row>
    <row r="32" spans="1:12" ht="17.100000000000001" customHeight="1">
      <c r="A32" s="76"/>
      <c r="B32" s="77"/>
      <c r="C32" s="78"/>
      <c r="D32" s="79"/>
      <c r="E32" s="73" t="s">
        <v>91</v>
      </c>
      <c r="F32" s="176"/>
      <c r="G32" s="80"/>
      <c r="H32" s="73">
        <f>PersonalkostenFP17[[#This Row],[Hourly rate]]*PersonalkostenFP17[[#This Row],[Total number of hours in the project]]</f>
        <v>0</v>
      </c>
      <c r="I32" s="319">
        <f t="shared" si="0"/>
        <v>0</v>
      </c>
      <c r="J32" s="320"/>
    </row>
    <row r="33" spans="1:11">
      <c r="A33" s="81" t="s">
        <v>92</v>
      </c>
      <c r="B33" s="81"/>
      <c r="C33" s="81"/>
      <c r="D33" s="81"/>
      <c r="E33" s="81"/>
      <c r="F33" s="81"/>
      <c r="G33" s="92"/>
      <c r="H33" s="82">
        <f>TRUNC(SUM(H21:H32),0)</f>
        <v>0</v>
      </c>
      <c r="I33" s="82"/>
    </row>
    <row r="34" spans="1:11" ht="17.25" customHeight="1">
      <c r="A34" s="189" t="s">
        <v>93</v>
      </c>
      <c r="B34" s="3"/>
      <c r="F34" s="83"/>
      <c r="G34" s="18"/>
      <c r="H34" s="84"/>
      <c r="I34" s="85">
        <f>TRUNC(SUM(I21:I32),0)</f>
        <v>0</v>
      </c>
    </row>
    <row r="35" spans="1:11">
      <c r="A35" s="86"/>
      <c r="D35" s="83"/>
      <c r="H35" s="86"/>
      <c r="I35" s="84"/>
      <c r="J35" s="84"/>
    </row>
    <row r="36" spans="1:11" ht="33" customHeight="1">
      <c r="A36" s="273" t="s">
        <v>72</v>
      </c>
      <c r="B36" s="273"/>
      <c r="C36" s="273"/>
      <c r="D36" s="193"/>
      <c r="E36" s="193"/>
      <c r="F36" s="193"/>
      <c r="G36" s="193"/>
      <c r="H36" s="193"/>
      <c r="I36" s="193"/>
      <c r="J36" s="193"/>
      <c r="K36" s="195"/>
    </row>
    <row r="37" spans="1:11" ht="30">
      <c r="A37" s="87" t="s">
        <v>94</v>
      </c>
      <c r="B37" s="290" t="s">
        <v>95</v>
      </c>
      <c r="C37" s="290"/>
      <c r="D37" s="290"/>
      <c r="E37" s="274" t="s">
        <v>96</v>
      </c>
      <c r="F37" s="274"/>
      <c r="G37" s="274"/>
      <c r="H37" s="274"/>
      <c r="I37" s="281" t="s">
        <v>97</v>
      </c>
      <c r="J37" s="281"/>
      <c r="K37" s="199" t="s">
        <v>628</v>
      </c>
    </row>
    <row r="38" spans="1:11">
      <c r="A38" s="88"/>
      <c r="B38" s="270"/>
      <c r="C38" s="271"/>
      <c r="D38" s="272"/>
      <c r="E38" s="270"/>
      <c r="F38" s="271"/>
      <c r="G38" s="271"/>
      <c r="H38" s="272"/>
      <c r="I38" s="177"/>
      <c r="J38" s="89">
        <v>0</v>
      </c>
      <c r="K38" s="320"/>
    </row>
    <row r="39" spans="1:11">
      <c r="A39" s="88"/>
      <c r="B39" s="270"/>
      <c r="C39" s="271"/>
      <c r="D39" s="272"/>
      <c r="E39" s="270"/>
      <c r="F39" s="271"/>
      <c r="G39" s="271"/>
      <c r="H39" s="272"/>
      <c r="I39" s="177"/>
      <c r="J39" s="89">
        <v>0</v>
      </c>
      <c r="K39" s="320"/>
    </row>
    <row r="40" spans="1:11">
      <c r="A40" s="88"/>
      <c r="B40" s="270"/>
      <c r="C40" s="271"/>
      <c r="D40" s="272"/>
      <c r="E40" s="270"/>
      <c r="F40" s="271"/>
      <c r="G40" s="271"/>
      <c r="H40" s="272"/>
      <c r="I40" s="177"/>
      <c r="J40" s="89">
        <v>0</v>
      </c>
      <c r="K40" s="320"/>
    </row>
    <row r="41" spans="1:11">
      <c r="A41" s="88"/>
      <c r="B41" s="270"/>
      <c r="C41" s="271"/>
      <c r="D41" s="272"/>
      <c r="E41" s="270"/>
      <c r="F41" s="271"/>
      <c r="G41" s="271"/>
      <c r="H41" s="272"/>
      <c r="I41" s="177"/>
      <c r="J41" s="89">
        <v>0</v>
      </c>
      <c r="K41" s="320"/>
    </row>
    <row r="42" spans="1:11">
      <c r="A42" s="88"/>
      <c r="B42" s="270"/>
      <c r="C42" s="271"/>
      <c r="D42" s="272"/>
      <c r="E42" s="270"/>
      <c r="F42" s="271"/>
      <c r="G42" s="271"/>
      <c r="H42" s="272"/>
      <c r="I42" s="177"/>
      <c r="J42" s="89">
        <v>0</v>
      </c>
      <c r="K42" s="320"/>
    </row>
    <row r="43" spans="1:11">
      <c r="A43" s="88"/>
      <c r="B43" s="270"/>
      <c r="C43" s="271"/>
      <c r="D43" s="272"/>
      <c r="E43" s="270"/>
      <c r="F43" s="271"/>
      <c r="G43" s="271"/>
      <c r="H43" s="272"/>
      <c r="I43" s="177"/>
      <c r="J43" s="89">
        <v>0</v>
      </c>
      <c r="K43" s="320"/>
    </row>
    <row r="44" spans="1:11">
      <c r="A44" s="88"/>
      <c r="B44" s="270"/>
      <c r="C44" s="271"/>
      <c r="D44" s="272"/>
      <c r="E44" s="270"/>
      <c r="F44" s="271"/>
      <c r="G44" s="271"/>
      <c r="H44" s="272"/>
      <c r="I44" s="177"/>
      <c r="J44" s="89">
        <v>0</v>
      </c>
      <c r="K44" s="320"/>
    </row>
    <row r="45" spans="1:11">
      <c r="A45" s="88"/>
      <c r="B45" s="270"/>
      <c r="C45" s="271"/>
      <c r="D45" s="272"/>
      <c r="E45" s="270"/>
      <c r="F45" s="271"/>
      <c r="G45" s="271"/>
      <c r="H45" s="272"/>
      <c r="I45" s="177"/>
      <c r="J45" s="89">
        <v>0</v>
      </c>
      <c r="K45" s="320"/>
    </row>
    <row r="46" spans="1:11">
      <c r="A46" s="88"/>
      <c r="B46" s="270"/>
      <c r="C46" s="271"/>
      <c r="D46" s="272"/>
      <c r="E46" s="270"/>
      <c r="F46" s="271"/>
      <c r="G46" s="271"/>
      <c r="H46" s="272"/>
      <c r="I46" s="177"/>
      <c r="J46" s="89">
        <v>0</v>
      </c>
      <c r="K46" s="320"/>
    </row>
    <row r="47" spans="1:11">
      <c r="A47" s="90"/>
      <c r="B47" s="270"/>
      <c r="C47" s="271"/>
      <c r="D47" s="272"/>
      <c r="E47" s="270"/>
      <c r="F47" s="271"/>
      <c r="G47" s="271"/>
      <c r="H47" s="272"/>
      <c r="I47" s="177"/>
      <c r="J47" s="91">
        <v>0</v>
      </c>
      <c r="K47" s="320"/>
    </row>
    <row r="48" spans="1:11">
      <c r="A48" s="92"/>
      <c r="B48" s="92"/>
      <c r="C48" s="92"/>
      <c r="D48" s="92"/>
      <c r="E48" s="92"/>
      <c r="F48" s="92"/>
      <c r="G48" s="92"/>
      <c r="H48" s="92"/>
      <c r="I48" s="92"/>
      <c r="J48" s="105">
        <f>TRUNC(SUM(J38:J47),0)</f>
        <v>0</v>
      </c>
    </row>
    <row r="49" spans="1:12">
      <c r="A49" s="18"/>
      <c r="B49" s="18"/>
      <c r="C49" s="18"/>
      <c r="D49" s="18"/>
      <c r="E49" s="18"/>
      <c r="F49" s="18"/>
      <c r="G49" s="18"/>
      <c r="H49" s="18"/>
      <c r="I49" s="18"/>
      <c r="J49" s="178"/>
    </row>
    <row r="50" spans="1:12" ht="31.5" customHeight="1">
      <c r="A50" s="289" t="s">
        <v>98</v>
      </c>
      <c r="B50" s="289"/>
      <c r="C50" s="289"/>
      <c r="D50" s="191"/>
      <c r="E50" s="191"/>
      <c r="F50" s="191"/>
      <c r="G50" s="191"/>
      <c r="H50" s="191"/>
      <c r="I50" s="191"/>
      <c r="J50" s="191"/>
      <c r="K50" s="191"/>
      <c r="L50" s="195"/>
    </row>
    <row r="51" spans="1:12" ht="36" customHeight="1">
      <c r="A51" s="94" t="s">
        <v>94</v>
      </c>
      <c r="B51" s="274" t="s">
        <v>95</v>
      </c>
      <c r="C51" s="274"/>
      <c r="D51" s="274"/>
      <c r="E51" s="274"/>
      <c r="F51" s="274"/>
      <c r="G51" s="274"/>
      <c r="H51" s="275" t="s">
        <v>99</v>
      </c>
      <c r="I51" s="275"/>
      <c r="J51" s="274" t="s">
        <v>100</v>
      </c>
      <c r="K51" s="274"/>
      <c r="L51" s="199" t="s">
        <v>628</v>
      </c>
    </row>
    <row r="52" spans="1:12" ht="16.5" customHeight="1">
      <c r="A52" s="95"/>
      <c r="B52" s="270"/>
      <c r="C52" s="271"/>
      <c r="D52" s="271"/>
      <c r="E52" s="271"/>
      <c r="F52" s="271"/>
      <c r="G52" s="272"/>
      <c r="H52" s="278"/>
      <c r="I52" s="278"/>
      <c r="J52" s="279">
        <v>0</v>
      </c>
      <c r="K52" s="280"/>
      <c r="L52" s="321"/>
    </row>
    <row r="53" spans="1:12" ht="18.75" customHeight="1">
      <c r="A53" s="95"/>
      <c r="B53" s="270"/>
      <c r="C53" s="271"/>
      <c r="D53" s="271"/>
      <c r="E53" s="271"/>
      <c r="F53" s="271"/>
      <c r="G53" s="272"/>
      <c r="H53" s="278"/>
      <c r="I53" s="278"/>
      <c r="J53" s="279">
        <v>0</v>
      </c>
      <c r="K53" s="280"/>
      <c r="L53" s="321"/>
    </row>
    <row r="54" spans="1:12">
      <c r="A54" s="95"/>
      <c r="B54" s="270"/>
      <c r="C54" s="271"/>
      <c r="D54" s="271"/>
      <c r="E54" s="271"/>
      <c r="F54" s="271"/>
      <c r="G54" s="272"/>
      <c r="H54" s="278"/>
      <c r="I54" s="278"/>
      <c r="J54" s="279">
        <v>0</v>
      </c>
      <c r="K54" s="280"/>
      <c r="L54" s="321"/>
    </row>
    <row r="55" spans="1:12">
      <c r="A55" s="95"/>
      <c r="B55" s="270"/>
      <c r="C55" s="271"/>
      <c r="D55" s="271"/>
      <c r="E55" s="271"/>
      <c r="F55" s="271"/>
      <c r="G55" s="272"/>
      <c r="H55" s="278"/>
      <c r="I55" s="278"/>
      <c r="J55" s="279">
        <v>0</v>
      </c>
      <c r="K55" s="280"/>
      <c r="L55" s="321"/>
    </row>
    <row r="56" spans="1:12">
      <c r="A56" s="95"/>
      <c r="B56" s="270"/>
      <c r="C56" s="271"/>
      <c r="D56" s="271"/>
      <c r="E56" s="271"/>
      <c r="F56" s="271"/>
      <c r="G56" s="272"/>
      <c r="H56" s="278"/>
      <c r="I56" s="278"/>
      <c r="J56" s="279">
        <v>0</v>
      </c>
      <c r="K56" s="280"/>
      <c r="L56" s="321"/>
    </row>
    <row r="57" spans="1:12">
      <c r="A57" s="95"/>
      <c r="B57" s="270"/>
      <c r="C57" s="271"/>
      <c r="D57" s="271"/>
      <c r="E57" s="271"/>
      <c r="F57" s="271"/>
      <c r="G57" s="272"/>
      <c r="H57" s="278"/>
      <c r="I57" s="278"/>
      <c r="J57" s="279">
        <v>0</v>
      </c>
      <c r="K57" s="280"/>
      <c r="L57" s="321"/>
    </row>
    <row r="58" spans="1:12">
      <c r="A58" s="95"/>
      <c r="B58" s="270"/>
      <c r="C58" s="271"/>
      <c r="D58" s="271"/>
      <c r="E58" s="271"/>
      <c r="F58" s="271"/>
      <c r="G58" s="272"/>
      <c r="H58" s="278"/>
      <c r="I58" s="278"/>
      <c r="J58" s="279">
        <v>0</v>
      </c>
      <c r="K58" s="280"/>
      <c r="L58" s="321"/>
    </row>
    <row r="59" spans="1:12">
      <c r="A59" s="95"/>
      <c r="B59" s="270"/>
      <c r="C59" s="271"/>
      <c r="D59" s="271"/>
      <c r="E59" s="271"/>
      <c r="F59" s="271"/>
      <c r="G59" s="272"/>
      <c r="H59" s="278"/>
      <c r="I59" s="278"/>
      <c r="J59" s="279">
        <v>0</v>
      </c>
      <c r="K59" s="280"/>
      <c r="L59" s="321"/>
    </row>
    <row r="60" spans="1:12">
      <c r="A60" s="95"/>
      <c r="B60" s="270"/>
      <c r="C60" s="271"/>
      <c r="D60" s="271"/>
      <c r="E60" s="271"/>
      <c r="F60" s="271"/>
      <c r="G60" s="272"/>
      <c r="H60" s="278"/>
      <c r="I60" s="278"/>
      <c r="J60" s="279">
        <v>0</v>
      </c>
      <c r="K60" s="280"/>
      <c r="L60" s="321"/>
    </row>
    <row r="61" spans="1:12">
      <c r="A61" s="96"/>
      <c r="B61" s="270"/>
      <c r="C61" s="271"/>
      <c r="D61" s="271"/>
      <c r="E61" s="271"/>
      <c r="F61" s="271"/>
      <c r="G61" s="272"/>
      <c r="H61" s="278"/>
      <c r="I61" s="278"/>
      <c r="J61" s="279">
        <v>0</v>
      </c>
      <c r="K61" s="280"/>
      <c r="L61" s="321"/>
    </row>
    <row r="62" spans="1:12" ht="18" thickBot="1">
      <c r="A62" s="97"/>
      <c r="B62" s="97"/>
      <c r="C62" s="97"/>
      <c r="D62" s="97"/>
      <c r="E62" s="97"/>
      <c r="F62" s="97"/>
      <c r="G62" s="97"/>
      <c r="H62" s="97"/>
      <c r="I62" s="93"/>
      <c r="J62" s="276">
        <f>TRUNC(SUM(J52:K61),0)</f>
        <v>0</v>
      </c>
      <c r="K62" s="277"/>
      <c r="L62" s="98"/>
    </row>
    <row r="63" spans="1:12" ht="18" thickTop="1">
      <c r="A63" s="18"/>
      <c r="B63" s="18"/>
      <c r="C63" s="18"/>
      <c r="D63" s="18"/>
      <c r="E63" s="18"/>
      <c r="F63" s="18"/>
      <c r="G63" s="18"/>
      <c r="H63" s="18"/>
      <c r="I63" s="17"/>
      <c r="J63" s="99"/>
      <c r="K63" s="99"/>
      <c r="L63" s="98"/>
    </row>
    <row r="64" spans="1:12" ht="18" thickBot="1">
      <c r="A64" s="18"/>
      <c r="B64" s="18"/>
      <c r="C64" s="18"/>
      <c r="D64" s="18"/>
      <c r="E64" s="18"/>
      <c r="F64" s="18"/>
      <c r="G64" s="18"/>
      <c r="H64" s="18"/>
      <c r="I64" s="17"/>
      <c r="J64" s="99"/>
      <c r="K64" s="99"/>
      <c r="L64" s="98"/>
    </row>
    <row r="65" spans="1:12" ht="17.25" customHeight="1" thickTop="1">
      <c r="A65" s="102"/>
      <c r="B65" s="102"/>
      <c r="C65" s="102"/>
      <c r="D65" s="102"/>
      <c r="E65" s="102"/>
      <c r="F65" s="102"/>
      <c r="G65" s="102"/>
      <c r="H65" s="102"/>
      <c r="I65" s="102"/>
      <c r="J65" s="103"/>
      <c r="K65" s="104"/>
    </row>
    <row r="66" spans="1:12" ht="30" customHeight="1">
      <c r="A66" s="273" t="s">
        <v>74</v>
      </c>
      <c r="B66" s="273"/>
      <c r="C66" s="273"/>
      <c r="D66" s="273"/>
      <c r="E66" s="192"/>
      <c r="F66" s="192"/>
      <c r="G66" s="192"/>
      <c r="H66" s="192"/>
      <c r="I66" s="192"/>
      <c r="J66" s="192"/>
      <c r="K66" s="192"/>
      <c r="L66" s="195"/>
    </row>
    <row r="67" spans="1:12" ht="29.45" customHeight="1">
      <c r="A67" s="100" t="s">
        <v>94</v>
      </c>
      <c r="B67" s="274" t="s">
        <v>95</v>
      </c>
      <c r="C67" s="274"/>
      <c r="D67" s="274"/>
      <c r="E67" s="274"/>
      <c r="F67" s="174"/>
      <c r="G67" s="275" t="s">
        <v>101</v>
      </c>
      <c r="H67" s="275"/>
      <c r="I67" s="275"/>
      <c r="J67" s="275"/>
      <c r="K67" s="201" t="s">
        <v>102</v>
      </c>
      <c r="L67" s="199" t="s">
        <v>628</v>
      </c>
    </row>
    <row r="68" spans="1:12" ht="16.5" customHeight="1">
      <c r="A68" s="88"/>
      <c r="B68" s="270"/>
      <c r="C68" s="271"/>
      <c r="D68" s="271"/>
      <c r="E68" s="272"/>
      <c r="F68" s="244"/>
      <c r="G68" s="271"/>
      <c r="H68" s="271"/>
      <c r="I68" s="271"/>
      <c r="J68" s="272"/>
      <c r="K68" s="89">
        <v>0</v>
      </c>
      <c r="L68" s="320"/>
    </row>
    <row r="69" spans="1:12">
      <c r="A69" s="88"/>
      <c r="B69" s="270"/>
      <c r="C69" s="271"/>
      <c r="D69" s="271"/>
      <c r="E69" s="272"/>
      <c r="F69" s="244"/>
      <c r="G69" s="271"/>
      <c r="H69" s="271"/>
      <c r="I69" s="271"/>
      <c r="J69" s="272"/>
      <c r="K69" s="89">
        <v>0</v>
      </c>
      <c r="L69" s="320"/>
    </row>
    <row r="70" spans="1:12">
      <c r="A70" s="88"/>
      <c r="B70" s="270"/>
      <c r="C70" s="271"/>
      <c r="D70" s="271"/>
      <c r="E70" s="272"/>
      <c r="F70" s="244"/>
      <c r="G70" s="271"/>
      <c r="H70" s="271"/>
      <c r="I70" s="271"/>
      <c r="J70" s="272"/>
      <c r="K70" s="89">
        <v>0</v>
      </c>
      <c r="L70" s="320"/>
    </row>
    <row r="71" spans="1:12">
      <c r="A71" s="88"/>
      <c r="B71" s="270"/>
      <c r="C71" s="271"/>
      <c r="D71" s="271"/>
      <c r="E71" s="272"/>
      <c r="F71" s="244"/>
      <c r="G71" s="271"/>
      <c r="H71" s="271"/>
      <c r="I71" s="271"/>
      <c r="J71" s="272"/>
      <c r="K71" s="89">
        <v>0</v>
      </c>
      <c r="L71" s="320"/>
    </row>
    <row r="72" spans="1:12">
      <c r="A72" s="88"/>
      <c r="B72" s="270"/>
      <c r="C72" s="271"/>
      <c r="D72" s="271"/>
      <c r="E72" s="272"/>
      <c r="F72" s="244"/>
      <c r="G72" s="271"/>
      <c r="H72" s="271"/>
      <c r="I72" s="271"/>
      <c r="J72" s="272"/>
      <c r="K72" s="89">
        <v>0</v>
      </c>
      <c r="L72" s="320"/>
    </row>
    <row r="73" spans="1:12">
      <c r="A73" s="88"/>
      <c r="B73" s="270"/>
      <c r="C73" s="271"/>
      <c r="D73" s="271"/>
      <c r="E73" s="272"/>
      <c r="F73" s="244"/>
      <c r="G73" s="271"/>
      <c r="H73" s="271"/>
      <c r="I73" s="271"/>
      <c r="J73" s="272"/>
      <c r="K73" s="89">
        <v>0</v>
      </c>
      <c r="L73" s="320"/>
    </row>
    <row r="74" spans="1:12">
      <c r="A74" s="88"/>
      <c r="B74" s="270"/>
      <c r="C74" s="271"/>
      <c r="D74" s="271"/>
      <c r="E74" s="272"/>
      <c r="F74" s="244"/>
      <c r="G74" s="271"/>
      <c r="H74" s="271"/>
      <c r="I74" s="271"/>
      <c r="J74" s="272"/>
      <c r="K74" s="89">
        <v>0</v>
      </c>
      <c r="L74" s="320"/>
    </row>
    <row r="75" spans="1:12">
      <c r="A75" s="88"/>
      <c r="B75" s="270"/>
      <c r="C75" s="271"/>
      <c r="D75" s="271"/>
      <c r="E75" s="272"/>
      <c r="F75" s="244"/>
      <c r="G75" s="271"/>
      <c r="H75" s="271"/>
      <c r="I75" s="271"/>
      <c r="J75" s="272"/>
      <c r="K75" s="89">
        <v>0</v>
      </c>
      <c r="L75" s="320"/>
    </row>
    <row r="76" spans="1:12">
      <c r="A76" s="88"/>
      <c r="B76" s="270"/>
      <c r="C76" s="271"/>
      <c r="D76" s="271"/>
      <c r="E76" s="272"/>
      <c r="F76" s="244"/>
      <c r="G76" s="271"/>
      <c r="H76" s="271"/>
      <c r="I76" s="271"/>
      <c r="J76" s="272"/>
      <c r="K76" s="89">
        <v>0</v>
      </c>
      <c r="L76" s="320"/>
    </row>
    <row r="77" spans="1:12">
      <c r="A77" s="88"/>
      <c r="B77" s="270"/>
      <c r="C77" s="271"/>
      <c r="D77" s="271"/>
      <c r="E77" s="272"/>
      <c r="F77" s="244"/>
      <c r="G77" s="271"/>
      <c r="H77" s="271"/>
      <c r="I77" s="271"/>
      <c r="J77" s="272"/>
      <c r="K77" s="89">
        <v>0</v>
      </c>
      <c r="L77" s="320"/>
    </row>
    <row r="78" spans="1:12">
      <c r="A78" s="88"/>
      <c r="B78" s="270"/>
      <c r="C78" s="271"/>
      <c r="D78" s="271"/>
      <c r="E78" s="272"/>
      <c r="F78" s="244"/>
      <c r="G78" s="271"/>
      <c r="H78" s="271"/>
      <c r="I78" s="271"/>
      <c r="J78" s="272"/>
      <c r="K78" s="89">
        <v>0</v>
      </c>
      <c r="L78" s="320"/>
    </row>
    <row r="79" spans="1:12">
      <c r="A79" s="88"/>
      <c r="B79" s="270"/>
      <c r="C79" s="271"/>
      <c r="D79" s="271"/>
      <c r="E79" s="272"/>
      <c r="F79" s="244"/>
      <c r="G79" s="271"/>
      <c r="H79" s="271"/>
      <c r="I79" s="271"/>
      <c r="J79" s="272"/>
      <c r="K79" s="89">
        <v>0</v>
      </c>
      <c r="L79" s="320"/>
    </row>
    <row r="80" spans="1:12">
      <c r="A80" s="88"/>
      <c r="B80" s="270"/>
      <c r="C80" s="271"/>
      <c r="D80" s="271"/>
      <c r="E80" s="272"/>
      <c r="F80" s="244"/>
      <c r="G80" s="271"/>
      <c r="H80" s="271"/>
      <c r="I80" s="271"/>
      <c r="J80" s="272"/>
      <c r="K80" s="89">
        <v>0</v>
      </c>
      <c r="L80" s="320"/>
    </row>
    <row r="81" spans="1:12">
      <c r="A81" s="90"/>
      <c r="B81" s="270"/>
      <c r="C81" s="271"/>
      <c r="D81" s="271"/>
      <c r="E81" s="272"/>
      <c r="F81" s="244"/>
      <c r="G81" s="271"/>
      <c r="H81" s="271"/>
      <c r="I81" s="271"/>
      <c r="J81" s="272"/>
      <c r="K81" s="91">
        <v>0</v>
      </c>
      <c r="L81" s="320"/>
    </row>
    <row r="82" spans="1:12" ht="17.25" thickBot="1">
      <c r="A82" s="97"/>
      <c r="B82" s="97"/>
      <c r="C82" s="97"/>
      <c r="D82" s="97"/>
      <c r="E82" s="97"/>
      <c r="F82" s="97"/>
      <c r="G82" s="97"/>
      <c r="H82" s="97"/>
      <c r="I82" s="97"/>
      <c r="J82" s="93"/>
      <c r="K82" s="101">
        <f>TRUNC(SUM(K68:K81),0)</f>
        <v>0</v>
      </c>
    </row>
    <row r="83" spans="1:12" ht="17.25" thickTop="1"/>
    <row r="92" spans="1:12">
      <c r="A92" s="39"/>
      <c r="B92" s="39"/>
      <c r="C92" s="39"/>
      <c r="D92" s="39"/>
    </row>
    <row r="93" spans="1:12">
      <c r="A93" s="39"/>
      <c r="B93" s="39"/>
      <c r="C93" s="39"/>
      <c r="D93" s="39"/>
    </row>
    <row r="112" spans="1:1">
      <c r="A112" s="17"/>
    </row>
  </sheetData>
  <sheetProtection algorithmName="SHA-512" hashValue="8KzAjYwfM0s55n1kYu3+eao+Ax6XWSNXUylqlNl9SDNqEpPBKsWB1YdM3rqV4EGM9VT7VqZuJp8Vzk5lGEjksA==" saltValue="PRL4koderHNMkyVDkKL4kg==" spinCount="100000" sheet="1" formatCells="0" formatColumns="0" formatRows="0" insertRows="0" selectLockedCells="1"/>
  <mergeCells count="98">
    <mergeCell ref="B81:E81"/>
    <mergeCell ref="G81:J81"/>
    <mergeCell ref="B78:E78"/>
    <mergeCell ref="G78:J78"/>
    <mergeCell ref="B79:E79"/>
    <mergeCell ref="G79:J79"/>
    <mergeCell ref="B80:E80"/>
    <mergeCell ref="G80:J80"/>
    <mergeCell ref="B75:E75"/>
    <mergeCell ref="G75:J75"/>
    <mergeCell ref="B76:E76"/>
    <mergeCell ref="G76:J76"/>
    <mergeCell ref="B77:E77"/>
    <mergeCell ref="G77:J77"/>
    <mergeCell ref="B72:E72"/>
    <mergeCell ref="G72:J72"/>
    <mergeCell ref="B73:E73"/>
    <mergeCell ref="G73:J73"/>
    <mergeCell ref="B74:E74"/>
    <mergeCell ref="G74:J74"/>
    <mergeCell ref="B69:E69"/>
    <mergeCell ref="G69:J69"/>
    <mergeCell ref="B70:E70"/>
    <mergeCell ref="G70:J70"/>
    <mergeCell ref="B71:E71"/>
    <mergeCell ref="G71:J71"/>
    <mergeCell ref="J62:K62"/>
    <mergeCell ref="A66:D66"/>
    <mergeCell ref="B67:E67"/>
    <mergeCell ref="G67:J67"/>
    <mergeCell ref="B68:E68"/>
    <mergeCell ref="G68:J68"/>
    <mergeCell ref="B60:G60"/>
    <mergeCell ref="H60:I60"/>
    <mergeCell ref="J60:K60"/>
    <mergeCell ref="B61:G61"/>
    <mergeCell ref="H61:I61"/>
    <mergeCell ref="J61:K61"/>
    <mergeCell ref="B58:G58"/>
    <mergeCell ref="H58:I58"/>
    <mergeCell ref="J58:K58"/>
    <mergeCell ref="B59:G59"/>
    <mergeCell ref="H59:I59"/>
    <mergeCell ref="J59:K59"/>
    <mergeCell ref="B56:G56"/>
    <mergeCell ref="H56:I56"/>
    <mergeCell ref="J56:K56"/>
    <mergeCell ref="B57:G57"/>
    <mergeCell ref="H57:I57"/>
    <mergeCell ref="J57:K57"/>
    <mergeCell ref="B54:G54"/>
    <mergeCell ref="H54:I54"/>
    <mergeCell ref="J54:K54"/>
    <mergeCell ref="B55:G55"/>
    <mergeCell ref="H55:I55"/>
    <mergeCell ref="J55:K55"/>
    <mergeCell ref="B52:G52"/>
    <mergeCell ref="H52:I52"/>
    <mergeCell ref="J52:K52"/>
    <mergeCell ref="B53:G53"/>
    <mergeCell ref="H53:I53"/>
    <mergeCell ref="J53:K53"/>
    <mergeCell ref="J51:K51"/>
    <mergeCell ref="B44:D44"/>
    <mergeCell ref="E44:H44"/>
    <mergeCell ref="B45:D45"/>
    <mergeCell ref="E45:H45"/>
    <mergeCell ref="B46:D46"/>
    <mergeCell ref="E46:H46"/>
    <mergeCell ref="B47:D47"/>
    <mergeCell ref="E47:H47"/>
    <mergeCell ref="A50:C50"/>
    <mergeCell ref="B51:G51"/>
    <mergeCell ref="H51:I51"/>
    <mergeCell ref="B41:D41"/>
    <mergeCell ref="E41:H41"/>
    <mergeCell ref="B42:D42"/>
    <mergeCell ref="E42:H42"/>
    <mergeCell ref="B43:D43"/>
    <mergeCell ref="E43:H43"/>
    <mergeCell ref="B38:D38"/>
    <mergeCell ref="E38:H38"/>
    <mergeCell ref="B39:D39"/>
    <mergeCell ref="E39:H39"/>
    <mergeCell ref="B40:D40"/>
    <mergeCell ref="E40:H40"/>
    <mergeCell ref="I37:J37"/>
    <mergeCell ref="A1:K1"/>
    <mergeCell ref="A3:B3"/>
    <mergeCell ref="C3:K3"/>
    <mergeCell ref="C5:K5"/>
    <mergeCell ref="A7:B7"/>
    <mergeCell ref="C7:D7"/>
    <mergeCell ref="A14:B14"/>
    <mergeCell ref="A19:C19"/>
    <mergeCell ref="A36:C36"/>
    <mergeCell ref="B37:D37"/>
    <mergeCell ref="E37:H37"/>
  </mergeCells>
  <dataValidations count="1">
    <dataValidation allowBlank="1" showInputMessage="1" showErrorMessage="1" promptTitle="Hinweis" prompt="Fügen Sie durch drücken der Tab Taste eine neue Zeile hinzu!" sqref="J61 A61:G61" xr:uid="{00000000-0002-0000-0900-000000000000}"/>
  </dataValidations>
  <pageMargins left="0.59055118110236227" right="0.82677165354330717" top="1.0629921259842521" bottom="0.78740157480314965" header="0.31496062992125984" footer="0.31496062992125984"/>
  <pageSetup paperSize="9" scale="62" orientation="landscape" r:id="rId1"/>
  <headerFooter>
    <oddHeader>&amp;R&amp;G</oddHeader>
    <oddFooter>&amp;A&amp;RSeite &amp;P</oddFooter>
  </headerFooter>
  <rowBreaks count="2" manualBreakCount="2">
    <brk id="35" max="16383" man="1"/>
    <brk id="64" max="11"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Liste!$L$8:$L$10</xm:f>
          </x14:formula1>
          <xm:sqref>E21:E32</xm:sqref>
        </x14:dataValidation>
        <x14:dataValidation type="list" allowBlank="1" showInputMessage="1" showErrorMessage="1" xr:uid="{00000000-0002-0000-0900-000002000000}">
          <x14:formula1>
            <xm:f>Liste!$L$21:$L$22</xm:f>
          </x14:formula1>
          <xm:sqref>J21:J32 K38:K47 L52:L61 L68:L81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12"/>
  <sheetViews>
    <sheetView view="pageBreakPreview" topLeftCell="A21" zoomScale="85" zoomScaleNormal="85" zoomScaleSheetLayoutView="85" workbookViewId="0">
      <selection activeCell="A21" sqref="A21"/>
    </sheetView>
  </sheetViews>
  <sheetFormatPr baseColWidth="10" defaultColWidth="11" defaultRowHeight="16.5"/>
  <cols>
    <col min="1" max="1" width="13.125" customWidth="1"/>
    <col min="2" max="2" width="17.625" customWidth="1"/>
    <col min="3" max="3" width="18.375" customWidth="1"/>
    <col min="4" max="4" width="14.375" customWidth="1"/>
    <col min="5" max="5" width="12.875" bestFit="1" customWidth="1"/>
    <col min="6" max="7" width="13.5" customWidth="1"/>
    <col min="8" max="8" width="18.5" customWidth="1"/>
    <col min="9" max="9" width="18.875" customWidth="1"/>
    <col min="10" max="10" width="14.625" customWidth="1"/>
    <col min="11" max="11" width="17.75" customWidth="1"/>
    <col min="12" max="12" width="21.75" customWidth="1"/>
  </cols>
  <sheetData>
    <row r="1" spans="1:13" s="39" customFormat="1" ht="54.75" customHeight="1">
      <c r="A1" s="261" t="s">
        <v>77</v>
      </c>
      <c r="B1" s="261"/>
      <c r="C1" s="261"/>
      <c r="D1" s="261"/>
      <c r="E1" s="261"/>
      <c r="F1" s="261"/>
      <c r="G1" s="261"/>
      <c r="H1" s="261"/>
      <c r="I1" s="261"/>
      <c r="J1" s="261"/>
      <c r="K1" s="261"/>
      <c r="L1" s="62"/>
      <c r="M1" s="62"/>
    </row>
    <row r="2" spans="1:13" s="39" customFormat="1" ht="4.5" customHeight="1">
      <c r="A2" s="121"/>
      <c r="B2" s="121"/>
      <c r="C2" s="121"/>
      <c r="D2" s="121"/>
      <c r="E2" s="121"/>
      <c r="F2" s="121"/>
      <c r="G2" s="121"/>
      <c r="H2" s="121"/>
      <c r="L2" s="62"/>
      <c r="M2" s="62"/>
    </row>
    <row r="3" spans="1:13" ht="29.25" customHeight="1">
      <c r="A3" s="262" t="s">
        <v>105</v>
      </c>
      <c r="B3" s="262"/>
      <c r="C3" s="282">
        <f>'Research partner 2'!B4:C4</f>
        <v>0</v>
      </c>
      <c r="D3" s="282"/>
      <c r="E3" s="282"/>
      <c r="F3" s="282"/>
      <c r="G3" s="282"/>
      <c r="H3" s="282"/>
      <c r="I3" s="282"/>
      <c r="J3" s="282"/>
      <c r="K3" s="282"/>
    </row>
    <row r="4" spans="1:13" ht="5.25" customHeight="1">
      <c r="B4" s="142"/>
      <c r="C4" s="143"/>
      <c r="D4" s="143"/>
      <c r="E4" s="143"/>
      <c r="F4" s="143"/>
      <c r="G4" s="143"/>
      <c r="H4" s="143"/>
      <c r="I4" s="143"/>
    </row>
    <row r="5" spans="1:13" ht="28.5" customHeight="1">
      <c r="A5" s="5" t="s">
        <v>68</v>
      </c>
      <c r="B5" s="5"/>
      <c r="C5" s="282">
        <f>'Cover page'!B9</f>
        <v>0</v>
      </c>
      <c r="D5" s="282"/>
      <c r="E5" s="282"/>
      <c r="F5" s="282"/>
      <c r="G5" s="282"/>
      <c r="H5" s="282"/>
      <c r="I5" s="282"/>
      <c r="J5" s="282"/>
      <c r="K5" s="282"/>
    </row>
    <row r="6" spans="1:13" ht="31.5" customHeight="1"/>
    <row r="7" spans="1:13" ht="33.75" customHeight="1">
      <c r="A7" s="283" t="s">
        <v>78</v>
      </c>
      <c r="B7" s="284"/>
      <c r="C7" s="285"/>
      <c r="D7" s="286"/>
    </row>
    <row r="8" spans="1:13" ht="21" customHeight="1">
      <c r="A8" s="203" t="s">
        <v>79</v>
      </c>
      <c r="B8" s="204"/>
      <c r="C8" s="205"/>
      <c r="D8" s="206" t="s">
        <v>80</v>
      </c>
    </row>
    <row r="9" spans="1:13">
      <c r="A9" s="207" t="s">
        <v>70</v>
      </c>
      <c r="B9" s="208"/>
      <c r="C9" s="209"/>
      <c r="D9" s="210">
        <f>H33</f>
        <v>0</v>
      </c>
    </row>
    <row r="10" spans="1:13">
      <c r="A10" s="203" t="s">
        <v>71</v>
      </c>
      <c r="B10" s="204"/>
      <c r="C10" s="205"/>
      <c r="D10" s="211">
        <f>I34</f>
        <v>0</v>
      </c>
    </row>
    <row r="11" spans="1:13" ht="17.25">
      <c r="A11" s="207" t="s">
        <v>72</v>
      </c>
      <c r="B11" s="208"/>
      <c r="C11" s="209"/>
      <c r="D11" s="211">
        <f>J48</f>
        <v>0</v>
      </c>
      <c r="L11" s="63"/>
    </row>
    <row r="12" spans="1:13">
      <c r="A12" s="203" t="s">
        <v>73</v>
      </c>
      <c r="B12" s="204"/>
      <c r="C12" s="205"/>
      <c r="D12" s="212">
        <f>J62</f>
        <v>0</v>
      </c>
    </row>
    <row r="13" spans="1:13" ht="15" customHeight="1" thickBot="1">
      <c r="A13" s="203" t="s">
        <v>74</v>
      </c>
      <c r="B13" s="204"/>
      <c r="C13" s="215"/>
      <c r="D13" s="212">
        <f>K82</f>
        <v>0</v>
      </c>
      <c r="L13" s="64"/>
    </row>
    <row r="14" spans="1:13" ht="37.5" customHeight="1" thickTop="1" thickBot="1">
      <c r="A14" s="287" t="s">
        <v>81</v>
      </c>
      <c r="B14" s="288"/>
      <c r="C14" s="217"/>
      <c r="D14" s="218">
        <f>D9+D10+D11+D12+D13</f>
        <v>0</v>
      </c>
    </row>
    <row r="15" spans="1:13" ht="17.25" thickTop="1">
      <c r="A15" s="219"/>
      <c r="B15" s="220" t="s">
        <v>623</v>
      </c>
      <c r="C15" s="221"/>
      <c r="D15" s="222">
        <f>SUM(SUMIF(J21:J32,"AI-Call funding",H21:H32))+(SUMIF(J21:J32,"AI-Call funding",I21:I32))+(SUMIF(K38:K47,"AI-Call funding",J38:J47))+(SUMIF(L52:L61,"AI-Call funding",J52:K61))+(SUMIF(L68:L81,"AI-Call funding",K68:K81))</f>
        <v>0</v>
      </c>
    </row>
    <row r="16" spans="1:13">
      <c r="A16" s="219"/>
      <c r="B16" s="220" t="s">
        <v>624</v>
      </c>
      <c r="C16" s="221"/>
      <c r="D16" s="222">
        <f>SUM(SUMIF(J21:J32,"in-kind",H21:H32))+(SUMIF(J21:J32,"in-kind",I21:I32))+(SUMIF(K38:K47,"in-kind",J38:J47))+(SUMIF(L52:L61,"in-kind",J52:K61))+(SUMIF(L68:L81,"in-kind",K68:K81))</f>
        <v>0</v>
      </c>
    </row>
    <row r="17" spans="1:12" ht="26.25" customHeight="1">
      <c r="A17" s="65"/>
      <c r="B17" s="66"/>
      <c r="C17" s="66"/>
      <c r="D17" s="67"/>
      <c r="F17" s="64"/>
    </row>
    <row r="18" spans="1:12" ht="21" customHeight="1">
      <c r="H18" s="64"/>
    </row>
    <row r="19" spans="1:12" s="39" customFormat="1" ht="29.25" customHeight="1">
      <c r="A19" s="289" t="s">
        <v>106</v>
      </c>
      <c r="B19" s="289"/>
      <c r="C19" s="289"/>
      <c r="D19" s="191"/>
      <c r="E19" s="191"/>
      <c r="F19" s="191"/>
      <c r="G19" s="191"/>
      <c r="H19" s="191"/>
      <c r="I19" s="191"/>
      <c r="J19" s="196"/>
      <c r="K19"/>
      <c r="L19" s="68"/>
    </row>
    <row r="20" spans="1:12" ht="63.75" customHeight="1">
      <c r="A20" s="69" t="s">
        <v>83</v>
      </c>
      <c r="B20" s="69" t="s">
        <v>84</v>
      </c>
      <c r="C20" s="69" t="s">
        <v>85</v>
      </c>
      <c r="D20" s="69" t="s">
        <v>86</v>
      </c>
      <c r="E20" s="69" t="s">
        <v>87</v>
      </c>
      <c r="F20" s="69" t="s">
        <v>88</v>
      </c>
      <c r="G20" s="69" t="s">
        <v>89</v>
      </c>
      <c r="H20" s="69" t="s">
        <v>90</v>
      </c>
      <c r="I20" s="119" t="s">
        <v>71</v>
      </c>
      <c r="J20" s="199" t="s">
        <v>628</v>
      </c>
    </row>
    <row r="21" spans="1:12" ht="17.100000000000001" customHeight="1">
      <c r="A21" s="70"/>
      <c r="B21" s="71"/>
      <c r="C21" s="72"/>
      <c r="D21" s="73"/>
      <c r="E21" s="73" t="s">
        <v>91</v>
      </c>
      <c r="F21" s="175"/>
      <c r="G21" s="74"/>
      <c r="H21" s="73">
        <f>PersonalkostenFP178[[#This Row],[Hourly rate]]*PersonalkostenFP178[[#This Row],[Total number of hours in the project]]</f>
        <v>0</v>
      </c>
      <c r="I21" s="73">
        <f>H21*0.25</f>
        <v>0</v>
      </c>
      <c r="J21" s="320"/>
    </row>
    <row r="22" spans="1:12" ht="17.100000000000001" customHeight="1">
      <c r="A22" s="70"/>
      <c r="B22" s="71"/>
      <c r="C22" s="72"/>
      <c r="D22" s="73"/>
      <c r="E22" s="73" t="s">
        <v>91</v>
      </c>
      <c r="F22" s="175"/>
      <c r="G22" s="74"/>
      <c r="H22" s="73">
        <f>PersonalkostenFP178[[#This Row],[Hourly rate]]*PersonalkostenFP178[[#This Row],[Total number of hours in the project]]</f>
        <v>0</v>
      </c>
      <c r="I22" s="73">
        <f t="shared" ref="I22:I32" si="0">H22*0.25</f>
        <v>0</v>
      </c>
      <c r="J22" s="320"/>
    </row>
    <row r="23" spans="1:12" ht="17.100000000000001" customHeight="1">
      <c r="A23" s="70"/>
      <c r="B23" s="71"/>
      <c r="C23" s="72"/>
      <c r="D23" s="73"/>
      <c r="E23" s="73" t="s">
        <v>91</v>
      </c>
      <c r="F23" s="175"/>
      <c r="G23" s="74"/>
      <c r="H23" s="73">
        <f>PersonalkostenFP178[[#This Row],[Hourly rate]]*PersonalkostenFP178[[#This Row],[Total number of hours in the project]]</f>
        <v>0</v>
      </c>
      <c r="I23" s="73">
        <f t="shared" si="0"/>
        <v>0</v>
      </c>
      <c r="J23" s="320"/>
    </row>
    <row r="24" spans="1:12" ht="17.100000000000001" customHeight="1">
      <c r="A24" s="70"/>
      <c r="B24" s="75"/>
      <c r="C24" s="72"/>
      <c r="D24" s="73"/>
      <c r="E24" s="73" t="s">
        <v>91</v>
      </c>
      <c r="F24" s="175"/>
      <c r="G24" s="74"/>
      <c r="H24" s="73">
        <f>PersonalkostenFP178[[#This Row],[Hourly rate]]*PersonalkostenFP178[[#This Row],[Total number of hours in the project]]</f>
        <v>0</v>
      </c>
      <c r="I24" s="73">
        <f t="shared" si="0"/>
        <v>0</v>
      </c>
      <c r="J24" s="320"/>
    </row>
    <row r="25" spans="1:12" ht="17.100000000000001" customHeight="1">
      <c r="A25" s="70"/>
      <c r="B25" s="75"/>
      <c r="C25" s="72"/>
      <c r="D25" s="73"/>
      <c r="E25" s="73" t="s">
        <v>91</v>
      </c>
      <c r="F25" s="175"/>
      <c r="G25" s="74"/>
      <c r="H25" s="73">
        <f>PersonalkostenFP178[[#This Row],[Hourly rate]]*PersonalkostenFP178[[#This Row],[Total number of hours in the project]]</f>
        <v>0</v>
      </c>
      <c r="I25" s="73">
        <f t="shared" si="0"/>
        <v>0</v>
      </c>
      <c r="J25" s="320"/>
    </row>
    <row r="26" spans="1:12" ht="17.100000000000001" customHeight="1">
      <c r="A26" s="70"/>
      <c r="B26" s="75"/>
      <c r="C26" s="72"/>
      <c r="D26" s="73"/>
      <c r="E26" s="73" t="s">
        <v>91</v>
      </c>
      <c r="F26" s="175"/>
      <c r="G26" s="74"/>
      <c r="H26" s="73">
        <f>PersonalkostenFP178[[#This Row],[Hourly rate]]*PersonalkostenFP178[[#This Row],[Total number of hours in the project]]</f>
        <v>0</v>
      </c>
      <c r="I26" s="73">
        <f t="shared" si="0"/>
        <v>0</v>
      </c>
      <c r="J26" s="320"/>
    </row>
    <row r="27" spans="1:12" ht="17.100000000000001" customHeight="1">
      <c r="A27" s="70"/>
      <c r="B27" s="75"/>
      <c r="C27" s="72"/>
      <c r="D27" s="73"/>
      <c r="E27" s="73" t="s">
        <v>91</v>
      </c>
      <c r="F27" s="175"/>
      <c r="G27" s="74"/>
      <c r="H27" s="73">
        <f>PersonalkostenFP178[[#This Row],[Hourly rate]]*PersonalkostenFP178[[#This Row],[Total number of hours in the project]]</f>
        <v>0</v>
      </c>
      <c r="I27" s="73">
        <f t="shared" si="0"/>
        <v>0</v>
      </c>
      <c r="J27" s="320"/>
    </row>
    <row r="28" spans="1:12" ht="17.100000000000001" customHeight="1">
      <c r="A28" s="70"/>
      <c r="B28" s="75"/>
      <c r="C28" s="72"/>
      <c r="D28" s="73"/>
      <c r="E28" s="73" t="s">
        <v>91</v>
      </c>
      <c r="F28" s="175"/>
      <c r="G28" s="74"/>
      <c r="H28" s="73">
        <f>PersonalkostenFP178[[#This Row],[Hourly rate]]*PersonalkostenFP178[[#This Row],[Total number of hours in the project]]</f>
        <v>0</v>
      </c>
      <c r="I28" s="73">
        <f t="shared" si="0"/>
        <v>0</v>
      </c>
      <c r="J28" s="320"/>
    </row>
    <row r="29" spans="1:12" ht="17.100000000000001" customHeight="1">
      <c r="A29" s="70"/>
      <c r="B29" s="75"/>
      <c r="C29" s="72"/>
      <c r="D29" s="73"/>
      <c r="E29" s="73" t="s">
        <v>91</v>
      </c>
      <c r="F29" s="175"/>
      <c r="G29" s="74"/>
      <c r="H29" s="73">
        <f>PersonalkostenFP178[[#This Row],[Hourly rate]]*PersonalkostenFP178[[#This Row],[Total number of hours in the project]]</f>
        <v>0</v>
      </c>
      <c r="I29" s="73">
        <f t="shared" si="0"/>
        <v>0</v>
      </c>
      <c r="J29" s="320"/>
    </row>
    <row r="30" spans="1:12" ht="17.100000000000001" customHeight="1">
      <c r="A30" s="70"/>
      <c r="B30" s="75"/>
      <c r="C30" s="72"/>
      <c r="D30" s="73"/>
      <c r="E30" s="73" t="s">
        <v>91</v>
      </c>
      <c r="F30" s="175"/>
      <c r="G30" s="74"/>
      <c r="H30" s="73">
        <f>PersonalkostenFP178[[#This Row],[Hourly rate]]*PersonalkostenFP178[[#This Row],[Total number of hours in the project]]</f>
        <v>0</v>
      </c>
      <c r="I30" s="73">
        <f t="shared" si="0"/>
        <v>0</v>
      </c>
      <c r="J30" s="320"/>
    </row>
    <row r="31" spans="1:12" ht="17.100000000000001" customHeight="1">
      <c r="A31" s="70"/>
      <c r="B31" s="75"/>
      <c r="C31" s="72"/>
      <c r="D31" s="73"/>
      <c r="E31" s="73" t="s">
        <v>91</v>
      </c>
      <c r="F31" s="175"/>
      <c r="G31" s="74"/>
      <c r="H31" s="73">
        <f>PersonalkostenFP178[[#This Row],[Hourly rate]]*PersonalkostenFP178[[#This Row],[Total number of hours in the project]]</f>
        <v>0</v>
      </c>
      <c r="I31" s="73">
        <f t="shared" si="0"/>
        <v>0</v>
      </c>
      <c r="J31" s="320"/>
    </row>
    <row r="32" spans="1:12" ht="17.100000000000001" customHeight="1">
      <c r="A32" s="76"/>
      <c r="B32" s="77"/>
      <c r="C32" s="78"/>
      <c r="D32" s="79"/>
      <c r="E32" s="73" t="s">
        <v>91</v>
      </c>
      <c r="F32" s="176"/>
      <c r="G32" s="80"/>
      <c r="H32" s="73">
        <f>PersonalkostenFP178[[#This Row],[Hourly rate]]*PersonalkostenFP178[[#This Row],[Total number of hours in the project]]</f>
        <v>0</v>
      </c>
      <c r="I32" s="73">
        <f t="shared" si="0"/>
        <v>0</v>
      </c>
      <c r="J32" s="320"/>
    </row>
    <row r="33" spans="1:11">
      <c r="A33" s="81" t="s">
        <v>92</v>
      </c>
      <c r="B33" s="81"/>
      <c r="C33" s="81"/>
      <c r="D33" s="81"/>
      <c r="E33" s="81"/>
      <c r="F33" s="81"/>
      <c r="G33" s="92"/>
      <c r="H33" s="82">
        <f>TRUNC(SUM(H21:H32),0)</f>
        <v>0</v>
      </c>
      <c r="I33" s="82"/>
    </row>
    <row r="34" spans="1:11" ht="17.25" customHeight="1">
      <c r="A34" s="189" t="s">
        <v>93</v>
      </c>
      <c r="B34" s="3"/>
      <c r="F34" s="83"/>
      <c r="G34" s="18"/>
      <c r="H34" s="84"/>
      <c r="I34" s="85">
        <f>TRUNC(SUM(I21:I32),0)</f>
        <v>0</v>
      </c>
    </row>
    <row r="35" spans="1:11">
      <c r="A35" s="86"/>
      <c r="D35" s="83"/>
      <c r="H35" s="86"/>
      <c r="I35" s="84"/>
      <c r="J35" s="84"/>
    </row>
    <row r="36" spans="1:11" ht="33" customHeight="1">
      <c r="A36" s="273" t="s">
        <v>72</v>
      </c>
      <c r="B36" s="273"/>
      <c r="C36" s="273"/>
      <c r="D36" s="193"/>
      <c r="E36" s="193"/>
      <c r="F36" s="193"/>
      <c r="G36" s="193"/>
      <c r="H36" s="193"/>
      <c r="I36" s="193"/>
      <c r="J36" s="193"/>
      <c r="K36" s="196"/>
    </row>
    <row r="37" spans="1:11" ht="38.25" customHeight="1">
      <c r="A37" s="87" t="s">
        <v>94</v>
      </c>
      <c r="B37" s="290" t="s">
        <v>95</v>
      </c>
      <c r="C37" s="290"/>
      <c r="D37" s="290"/>
      <c r="E37" s="274" t="s">
        <v>96</v>
      </c>
      <c r="F37" s="274"/>
      <c r="G37" s="274"/>
      <c r="H37" s="274"/>
      <c r="I37" s="281" t="s">
        <v>97</v>
      </c>
      <c r="J37" s="281"/>
      <c r="K37" s="199" t="s">
        <v>628</v>
      </c>
    </row>
    <row r="38" spans="1:11">
      <c r="A38" s="88"/>
      <c r="B38" s="270"/>
      <c r="C38" s="271"/>
      <c r="D38" s="272"/>
      <c r="E38" s="270"/>
      <c r="F38" s="271"/>
      <c r="G38" s="271"/>
      <c r="H38" s="272"/>
      <c r="I38" s="177"/>
      <c r="J38" s="223">
        <v>0</v>
      </c>
      <c r="K38" s="320"/>
    </row>
    <row r="39" spans="1:11">
      <c r="A39" s="88"/>
      <c r="B39" s="270"/>
      <c r="C39" s="271"/>
      <c r="D39" s="272"/>
      <c r="E39" s="270"/>
      <c r="F39" s="271"/>
      <c r="G39" s="271"/>
      <c r="H39" s="272"/>
      <c r="I39" s="177"/>
      <c r="J39" s="223">
        <v>0</v>
      </c>
      <c r="K39" s="320"/>
    </row>
    <row r="40" spans="1:11">
      <c r="A40" s="88"/>
      <c r="B40" s="270"/>
      <c r="C40" s="271"/>
      <c r="D40" s="272"/>
      <c r="E40" s="270"/>
      <c r="F40" s="271"/>
      <c r="G40" s="271"/>
      <c r="H40" s="272"/>
      <c r="I40" s="177"/>
      <c r="J40" s="223">
        <v>0</v>
      </c>
      <c r="K40" s="320"/>
    </row>
    <row r="41" spans="1:11">
      <c r="A41" s="88"/>
      <c r="B41" s="270"/>
      <c r="C41" s="271"/>
      <c r="D41" s="272"/>
      <c r="E41" s="270"/>
      <c r="F41" s="271"/>
      <c r="G41" s="271"/>
      <c r="H41" s="272"/>
      <c r="I41" s="177"/>
      <c r="J41" s="223">
        <v>0</v>
      </c>
      <c r="K41" s="320"/>
    </row>
    <row r="42" spans="1:11">
      <c r="A42" s="88"/>
      <c r="B42" s="270"/>
      <c r="C42" s="271"/>
      <c r="D42" s="272"/>
      <c r="E42" s="270"/>
      <c r="F42" s="271"/>
      <c r="G42" s="271"/>
      <c r="H42" s="272"/>
      <c r="I42" s="177"/>
      <c r="J42" s="223">
        <v>0</v>
      </c>
      <c r="K42" s="320"/>
    </row>
    <row r="43" spans="1:11">
      <c r="A43" s="88"/>
      <c r="B43" s="270"/>
      <c r="C43" s="271"/>
      <c r="D43" s="272"/>
      <c r="E43" s="270"/>
      <c r="F43" s="271"/>
      <c r="G43" s="271"/>
      <c r="H43" s="272"/>
      <c r="I43" s="177"/>
      <c r="J43" s="223">
        <v>0</v>
      </c>
      <c r="K43" s="320"/>
    </row>
    <row r="44" spans="1:11">
      <c r="A44" s="88"/>
      <c r="B44" s="270"/>
      <c r="C44" s="271"/>
      <c r="D44" s="272"/>
      <c r="E44" s="270"/>
      <c r="F44" s="271"/>
      <c r="G44" s="271"/>
      <c r="H44" s="272"/>
      <c r="I44" s="177"/>
      <c r="J44" s="223">
        <v>0</v>
      </c>
      <c r="K44" s="320"/>
    </row>
    <row r="45" spans="1:11">
      <c r="A45" s="88"/>
      <c r="B45" s="270"/>
      <c r="C45" s="271"/>
      <c r="D45" s="272"/>
      <c r="E45" s="270"/>
      <c r="F45" s="271"/>
      <c r="G45" s="271"/>
      <c r="H45" s="272"/>
      <c r="I45" s="177"/>
      <c r="J45" s="223">
        <v>0</v>
      </c>
      <c r="K45" s="320"/>
    </row>
    <row r="46" spans="1:11">
      <c r="A46" s="88"/>
      <c r="B46" s="270"/>
      <c r="C46" s="271"/>
      <c r="D46" s="272"/>
      <c r="E46" s="270"/>
      <c r="F46" s="271"/>
      <c r="G46" s="271"/>
      <c r="H46" s="272"/>
      <c r="I46" s="177"/>
      <c r="J46" s="223">
        <v>0</v>
      </c>
      <c r="K46" s="320"/>
    </row>
    <row r="47" spans="1:11">
      <c r="A47" s="90"/>
      <c r="B47" s="270"/>
      <c r="C47" s="271"/>
      <c r="D47" s="272"/>
      <c r="E47" s="270"/>
      <c r="F47" s="271"/>
      <c r="G47" s="271"/>
      <c r="H47" s="272"/>
      <c r="I47" s="177"/>
      <c r="J47" s="245">
        <v>0</v>
      </c>
      <c r="K47" s="320"/>
    </row>
    <row r="48" spans="1:11">
      <c r="A48" s="92"/>
      <c r="B48" s="92"/>
      <c r="C48" s="92"/>
      <c r="D48" s="92"/>
      <c r="E48" s="92"/>
      <c r="F48" s="92"/>
      <c r="G48" s="92"/>
      <c r="H48" s="92"/>
      <c r="I48" s="92"/>
      <c r="J48" s="105">
        <f>TRUNC(SUM(J38:J47),0)</f>
        <v>0</v>
      </c>
    </row>
    <row r="49" spans="1:12">
      <c r="A49" s="18"/>
      <c r="B49" s="18"/>
      <c r="C49" s="18"/>
      <c r="D49" s="18"/>
      <c r="E49" s="18"/>
      <c r="F49" s="18"/>
      <c r="G49" s="18"/>
      <c r="H49" s="18"/>
      <c r="I49" s="18"/>
      <c r="J49" s="178"/>
    </row>
    <row r="50" spans="1:12" ht="31.5" customHeight="1">
      <c r="A50" s="289" t="s">
        <v>98</v>
      </c>
      <c r="B50" s="289"/>
      <c r="C50" s="289"/>
      <c r="D50" s="191"/>
      <c r="E50" s="191"/>
      <c r="F50" s="191"/>
      <c r="G50" s="191"/>
      <c r="H50" s="191"/>
      <c r="I50" s="191"/>
      <c r="J50" s="191"/>
      <c r="K50" s="191"/>
      <c r="L50" s="196"/>
    </row>
    <row r="51" spans="1:12" ht="36" customHeight="1">
      <c r="A51" s="94" t="s">
        <v>94</v>
      </c>
      <c r="B51" s="274" t="s">
        <v>95</v>
      </c>
      <c r="C51" s="274"/>
      <c r="D51" s="274"/>
      <c r="E51" s="274"/>
      <c r="F51" s="274"/>
      <c r="G51" s="274"/>
      <c r="H51" s="275" t="s">
        <v>99</v>
      </c>
      <c r="I51" s="275"/>
      <c r="J51" s="274" t="s">
        <v>100</v>
      </c>
      <c r="K51" s="274"/>
      <c r="L51" s="199" t="s">
        <v>628</v>
      </c>
    </row>
    <row r="52" spans="1:12" ht="16.5" customHeight="1">
      <c r="A52" s="95"/>
      <c r="B52" s="270"/>
      <c r="C52" s="271"/>
      <c r="D52" s="271"/>
      <c r="E52" s="271"/>
      <c r="F52" s="271"/>
      <c r="G52" s="272"/>
      <c r="H52" s="278"/>
      <c r="I52" s="278"/>
      <c r="J52" s="279">
        <v>0</v>
      </c>
      <c r="K52" s="291"/>
      <c r="L52" s="321"/>
    </row>
    <row r="53" spans="1:12" ht="18.75" customHeight="1">
      <c r="A53" s="95"/>
      <c r="B53" s="270"/>
      <c r="C53" s="271"/>
      <c r="D53" s="271"/>
      <c r="E53" s="271"/>
      <c r="F53" s="271"/>
      <c r="G53" s="272"/>
      <c r="H53" s="278"/>
      <c r="I53" s="278"/>
      <c r="J53" s="279">
        <v>0</v>
      </c>
      <c r="K53" s="291"/>
      <c r="L53" s="321"/>
    </row>
    <row r="54" spans="1:12">
      <c r="A54" s="95"/>
      <c r="B54" s="270"/>
      <c r="C54" s="271"/>
      <c r="D54" s="271"/>
      <c r="E54" s="271"/>
      <c r="F54" s="271"/>
      <c r="G54" s="272"/>
      <c r="H54" s="278"/>
      <c r="I54" s="278"/>
      <c r="J54" s="279">
        <v>0</v>
      </c>
      <c r="K54" s="291"/>
      <c r="L54" s="321"/>
    </row>
    <row r="55" spans="1:12">
      <c r="A55" s="95"/>
      <c r="B55" s="270"/>
      <c r="C55" s="271"/>
      <c r="D55" s="271"/>
      <c r="E55" s="271"/>
      <c r="F55" s="271"/>
      <c r="G55" s="272"/>
      <c r="H55" s="278"/>
      <c r="I55" s="278"/>
      <c r="J55" s="279">
        <v>0</v>
      </c>
      <c r="K55" s="291"/>
      <c r="L55" s="321"/>
    </row>
    <row r="56" spans="1:12">
      <c r="A56" s="95"/>
      <c r="B56" s="270"/>
      <c r="C56" s="271"/>
      <c r="D56" s="271"/>
      <c r="E56" s="271"/>
      <c r="F56" s="271"/>
      <c r="G56" s="272"/>
      <c r="H56" s="278"/>
      <c r="I56" s="278"/>
      <c r="J56" s="279">
        <v>0</v>
      </c>
      <c r="K56" s="291"/>
      <c r="L56" s="321"/>
    </row>
    <row r="57" spans="1:12">
      <c r="A57" s="95"/>
      <c r="B57" s="270"/>
      <c r="C57" s="271"/>
      <c r="D57" s="271"/>
      <c r="E57" s="271"/>
      <c r="F57" s="271"/>
      <c r="G57" s="272"/>
      <c r="H57" s="278"/>
      <c r="I57" s="278"/>
      <c r="J57" s="279">
        <v>0</v>
      </c>
      <c r="K57" s="291"/>
      <c r="L57" s="321"/>
    </row>
    <row r="58" spans="1:12">
      <c r="A58" s="95"/>
      <c r="B58" s="270"/>
      <c r="C58" s="271"/>
      <c r="D58" s="271"/>
      <c r="E58" s="271"/>
      <c r="F58" s="271"/>
      <c r="G58" s="272"/>
      <c r="H58" s="278"/>
      <c r="I58" s="278"/>
      <c r="J58" s="279">
        <v>0</v>
      </c>
      <c r="K58" s="291"/>
      <c r="L58" s="321"/>
    </row>
    <row r="59" spans="1:12">
      <c r="A59" s="95"/>
      <c r="B59" s="270"/>
      <c r="C59" s="271"/>
      <c r="D59" s="271"/>
      <c r="E59" s="271"/>
      <c r="F59" s="271"/>
      <c r="G59" s="272"/>
      <c r="H59" s="278"/>
      <c r="I59" s="278"/>
      <c r="J59" s="279">
        <v>0</v>
      </c>
      <c r="K59" s="291"/>
      <c r="L59" s="321"/>
    </row>
    <row r="60" spans="1:12">
      <c r="A60" s="95"/>
      <c r="B60" s="270"/>
      <c r="C60" s="271"/>
      <c r="D60" s="271"/>
      <c r="E60" s="271"/>
      <c r="F60" s="271"/>
      <c r="G60" s="272"/>
      <c r="H60" s="278"/>
      <c r="I60" s="278"/>
      <c r="J60" s="279">
        <v>0</v>
      </c>
      <c r="K60" s="291"/>
      <c r="L60" s="321"/>
    </row>
    <row r="61" spans="1:12">
      <c r="A61" s="96"/>
      <c r="B61" s="270"/>
      <c r="C61" s="271"/>
      <c r="D61" s="271"/>
      <c r="E61" s="271"/>
      <c r="F61" s="271"/>
      <c r="G61" s="272"/>
      <c r="H61" s="278"/>
      <c r="I61" s="278"/>
      <c r="J61" s="279">
        <v>0</v>
      </c>
      <c r="K61" s="291"/>
      <c r="L61" s="321"/>
    </row>
    <row r="62" spans="1:12" ht="18" thickBot="1">
      <c r="A62" s="97"/>
      <c r="B62" s="97"/>
      <c r="C62" s="97"/>
      <c r="D62" s="97"/>
      <c r="E62" s="97"/>
      <c r="F62" s="97"/>
      <c r="G62" s="97"/>
      <c r="H62" s="97"/>
      <c r="I62" s="93"/>
      <c r="J62" s="276">
        <f>TRUNC(SUM(J52:K61),0)</f>
        <v>0</v>
      </c>
      <c r="K62" s="277"/>
      <c r="L62" s="98"/>
    </row>
    <row r="63" spans="1:12" ht="18" thickTop="1">
      <c r="A63" s="18"/>
      <c r="B63" s="18"/>
      <c r="C63" s="18"/>
      <c r="D63" s="18"/>
      <c r="E63" s="18"/>
      <c r="F63" s="18"/>
      <c r="G63" s="18"/>
      <c r="H63" s="18"/>
      <c r="I63" s="17"/>
      <c r="J63" s="99"/>
      <c r="K63" s="99"/>
      <c r="L63" s="98"/>
    </row>
    <row r="64" spans="1:12" ht="18" thickBot="1">
      <c r="A64" s="18"/>
      <c r="B64" s="18"/>
      <c r="C64" s="18"/>
      <c r="D64" s="18"/>
      <c r="E64" s="18"/>
      <c r="F64" s="18"/>
      <c r="G64" s="18"/>
      <c r="H64" s="18"/>
      <c r="I64" s="17"/>
      <c r="J64" s="99"/>
      <c r="K64" s="99"/>
      <c r="L64" s="98"/>
    </row>
    <row r="65" spans="1:12" ht="17.25" customHeight="1" thickTop="1">
      <c r="A65" s="102"/>
      <c r="B65" s="102"/>
      <c r="C65" s="102"/>
      <c r="D65" s="102"/>
      <c r="E65" s="102"/>
      <c r="F65" s="102"/>
      <c r="G65" s="102"/>
      <c r="H65" s="102"/>
      <c r="I65" s="102"/>
      <c r="J65" s="103"/>
      <c r="K65" s="104"/>
    </row>
    <row r="66" spans="1:12" ht="30" customHeight="1">
      <c r="A66" s="273" t="s">
        <v>74</v>
      </c>
      <c r="B66" s="273"/>
      <c r="C66" s="273"/>
      <c r="D66" s="273"/>
      <c r="E66" s="192"/>
      <c r="F66" s="192"/>
      <c r="G66" s="192"/>
      <c r="H66" s="192"/>
      <c r="I66" s="192"/>
      <c r="J66" s="192"/>
      <c r="K66" s="192"/>
      <c r="L66" s="196"/>
    </row>
    <row r="67" spans="1:12" ht="29.45" customHeight="1">
      <c r="A67" s="100" t="s">
        <v>94</v>
      </c>
      <c r="B67" s="274" t="s">
        <v>95</v>
      </c>
      <c r="C67" s="274"/>
      <c r="D67" s="274"/>
      <c r="E67" s="274"/>
      <c r="F67" s="174"/>
      <c r="G67" s="275" t="s">
        <v>101</v>
      </c>
      <c r="H67" s="275"/>
      <c r="I67" s="275"/>
      <c r="J67" s="275"/>
      <c r="K67" s="201" t="s">
        <v>102</v>
      </c>
      <c r="L67" s="199" t="s">
        <v>628</v>
      </c>
    </row>
    <row r="68" spans="1:12" ht="16.5" customHeight="1">
      <c r="A68" s="88"/>
      <c r="B68" s="270"/>
      <c r="C68" s="271"/>
      <c r="D68" s="271"/>
      <c r="E68" s="272"/>
      <c r="F68" s="244"/>
      <c r="G68" s="271"/>
      <c r="H68" s="271"/>
      <c r="I68" s="271"/>
      <c r="J68" s="272"/>
      <c r="K68" s="223">
        <v>0</v>
      </c>
      <c r="L68" s="320"/>
    </row>
    <row r="69" spans="1:12">
      <c r="A69" s="88"/>
      <c r="B69" s="270"/>
      <c r="C69" s="271"/>
      <c r="D69" s="271"/>
      <c r="E69" s="272"/>
      <c r="F69" s="244"/>
      <c r="G69" s="271"/>
      <c r="H69" s="271"/>
      <c r="I69" s="271"/>
      <c r="J69" s="272"/>
      <c r="K69" s="223">
        <v>0</v>
      </c>
      <c r="L69" s="320"/>
    </row>
    <row r="70" spans="1:12">
      <c r="A70" s="88"/>
      <c r="B70" s="270"/>
      <c r="C70" s="271"/>
      <c r="D70" s="271"/>
      <c r="E70" s="272"/>
      <c r="F70" s="244"/>
      <c r="G70" s="271"/>
      <c r="H70" s="271"/>
      <c r="I70" s="271"/>
      <c r="J70" s="272"/>
      <c r="K70" s="223">
        <v>0</v>
      </c>
      <c r="L70" s="320"/>
    </row>
    <row r="71" spans="1:12">
      <c r="A71" s="88"/>
      <c r="B71" s="270"/>
      <c r="C71" s="271"/>
      <c r="D71" s="271"/>
      <c r="E71" s="272"/>
      <c r="F71" s="244"/>
      <c r="G71" s="271"/>
      <c r="H71" s="271"/>
      <c r="I71" s="271"/>
      <c r="J71" s="272"/>
      <c r="K71" s="223">
        <v>0</v>
      </c>
      <c r="L71" s="320"/>
    </row>
    <row r="72" spans="1:12">
      <c r="A72" s="88"/>
      <c r="B72" s="270"/>
      <c r="C72" s="271"/>
      <c r="D72" s="271"/>
      <c r="E72" s="272"/>
      <c r="F72" s="244"/>
      <c r="G72" s="271"/>
      <c r="H72" s="271"/>
      <c r="I72" s="271"/>
      <c r="J72" s="272"/>
      <c r="K72" s="223">
        <v>0</v>
      </c>
      <c r="L72" s="320"/>
    </row>
    <row r="73" spans="1:12">
      <c r="A73" s="88"/>
      <c r="B73" s="270"/>
      <c r="C73" s="271"/>
      <c r="D73" s="271"/>
      <c r="E73" s="272"/>
      <c r="F73" s="244"/>
      <c r="G73" s="271"/>
      <c r="H73" s="271"/>
      <c r="I73" s="271"/>
      <c r="J73" s="272"/>
      <c r="K73" s="223">
        <v>0</v>
      </c>
      <c r="L73" s="320"/>
    </row>
    <row r="74" spans="1:12">
      <c r="A74" s="88"/>
      <c r="B74" s="270"/>
      <c r="C74" s="271"/>
      <c r="D74" s="271"/>
      <c r="E74" s="272"/>
      <c r="F74" s="244"/>
      <c r="G74" s="271"/>
      <c r="H74" s="271"/>
      <c r="I74" s="271"/>
      <c r="J74" s="272"/>
      <c r="K74" s="223">
        <v>0</v>
      </c>
      <c r="L74" s="320"/>
    </row>
    <row r="75" spans="1:12">
      <c r="A75" s="88"/>
      <c r="B75" s="270"/>
      <c r="C75" s="271"/>
      <c r="D75" s="271"/>
      <c r="E75" s="272"/>
      <c r="F75" s="244"/>
      <c r="G75" s="271"/>
      <c r="H75" s="271"/>
      <c r="I75" s="271"/>
      <c r="J75" s="272"/>
      <c r="K75" s="223">
        <v>0</v>
      </c>
      <c r="L75" s="320"/>
    </row>
    <row r="76" spans="1:12">
      <c r="A76" s="88"/>
      <c r="B76" s="270"/>
      <c r="C76" s="271"/>
      <c r="D76" s="271"/>
      <c r="E76" s="272"/>
      <c r="F76" s="244"/>
      <c r="G76" s="271"/>
      <c r="H76" s="271"/>
      <c r="I76" s="271"/>
      <c r="J76" s="272"/>
      <c r="K76" s="223">
        <v>0</v>
      </c>
      <c r="L76" s="320"/>
    </row>
    <row r="77" spans="1:12">
      <c r="A77" s="88"/>
      <c r="B77" s="270"/>
      <c r="C77" s="271"/>
      <c r="D77" s="271"/>
      <c r="E77" s="272"/>
      <c r="F77" s="244"/>
      <c r="G77" s="271"/>
      <c r="H77" s="271"/>
      <c r="I77" s="271"/>
      <c r="J77" s="272"/>
      <c r="K77" s="223">
        <v>0</v>
      </c>
      <c r="L77" s="320"/>
    </row>
    <row r="78" spans="1:12">
      <c r="A78" s="88"/>
      <c r="B78" s="270"/>
      <c r="C78" s="271"/>
      <c r="D78" s="271"/>
      <c r="E78" s="272"/>
      <c r="F78" s="244"/>
      <c r="G78" s="271"/>
      <c r="H78" s="271"/>
      <c r="I78" s="271"/>
      <c r="J78" s="272"/>
      <c r="K78" s="223">
        <v>0</v>
      </c>
      <c r="L78" s="320"/>
    </row>
    <row r="79" spans="1:12">
      <c r="A79" s="88"/>
      <c r="B79" s="270"/>
      <c r="C79" s="271"/>
      <c r="D79" s="271"/>
      <c r="E79" s="272"/>
      <c r="F79" s="244"/>
      <c r="G79" s="271"/>
      <c r="H79" s="271"/>
      <c r="I79" s="271"/>
      <c r="J79" s="272"/>
      <c r="K79" s="223">
        <v>0</v>
      </c>
      <c r="L79" s="320"/>
    </row>
    <row r="80" spans="1:12">
      <c r="A80" s="88"/>
      <c r="B80" s="270"/>
      <c r="C80" s="271"/>
      <c r="D80" s="271"/>
      <c r="E80" s="272"/>
      <c r="F80" s="244"/>
      <c r="G80" s="271"/>
      <c r="H80" s="271"/>
      <c r="I80" s="271"/>
      <c r="J80" s="272"/>
      <c r="K80" s="223">
        <v>0</v>
      </c>
      <c r="L80" s="320"/>
    </row>
    <row r="81" spans="1:12">
      <c r="A81" s="90"/>
      <c r="B81" s="270"/>
      <c r="C81" s="271"/>
      <c r="D81" s="271"/>
      <c r="E81" s="272"/>
      <c r="F81" s="244"/>
      <c r="G81" s="271"/>
      <c r="H81" s="271"/>
      <c r="I81" s="271"/>
      <c r="J81" s="272"/>
      <c r="K81" s="245">
        <v>0</v>
      </c>
      <c r="L81" s="320"/>
    </row>
    <row r="82" spans="1:12" ht="17.25" thickBot="1">
      <c r="A82" s="97"/>
      <c r="B82" s="97"/>
      <c r="C82" s="97"/>
      <c r="D82" s="97"/>
      <c r="E82" s="97"/>
      <c r="F82" s="97"/>
      <c r="G82" s="97"/>
      <c r="H82" s="97"/>
      <c r="I82" s="97"/>
      <c r="J82" s="93"/>
      <c r="K82" s="101">
        <f>TRUNC(SUM(K68:K81),0)</f>
        <v>0</v>
      </c>
    </row>
    <row r="83" spans="1:12" ht="17.25" thickTop="1"/>
    <row r="92" spans="1:12">
      <c r="A92" s="39"/>
      <c r="B92" s="39"/>
      <c r="C92" s="39"/>
      <c r="D92" s="39"/>
    </row>
    <row r="93" spans="1:12">
      <c r="A93" s="39"/>
      <c r="B93" s="39"/>
      <c r="C93" s="39"/>
      <c r="D93" s="39"/>
    </row>
    <row r="112" spans="1:1">
      <c r="A112" s="17"/>
    </row>
  </sheetData>
  <sheetProtection algorithmName="SHA-512" hashValue="E7lwza4h2VdMqmERrP3+i2WI0nXUMoS+neBHl5c0pFC4cDUrbDCX3vfmFxXsuYvzSQ00IZp9iFSwg27TLDoRqA==" saltValue="yWGrrqwexyewCcXvyOzdgQ==" spinCount="100000" sheet="1" formatCells="0" formatColumns="0" formatRows="0" insertRows="0" selectLockedCells="1"/>
  <mergeCells count="98">
    <mergeCell ref="B81:E81"/>
    <mergeCell ref="G81:J81"/>
    <mergeCell ref="B78:E78"/>
    <mergeCell ref="G78:J78"/>
    <mergeCell ref="B79:E79"/>
    <mergeCell ref="G79:J79"/>
    <mergeCell ref="B80:E80"/>
    <mergeCell ref="G80:J80"/>
    <mergeCell ref="B75:E75"/>
    <mergeCell ref="G75:J75"/>
    <mergeCell ref="B76:E76"/>
    <mergeCell ref="G76:J76"/>
    <mergeCell ref="B77:E77"/>
    <mergeCell ref="G77:J77"/>
    <mergeCell ref="B72:E72"/>
    <mergeCell ref="G72:J72"/>
    <mergeCell ref="B73:E73"/>
    <mergeCell ref="G73:J73"/>
    <mergeCell ref="B74:E74"/>
    <mergeCell ref="G74:J74"/>
    <mergeCell ref="B69:E69"/>
    <mergeCell ref="G69:J69"/>
    <mergeCell ref="B70:E70"/>
    <mergeCell ref="G70:J70"/>
    <mergeCell ref="B71:E71"/>
    <mergeCell ref="G71:J71"/>
    <mergeCell ref="J62:K62"/>
    <mergeCell ref="A66:D66"/>
    <mergeCell ref="B67:E67"/>
    <mergeCell ref="G67:J67"/>
    <mergeCell ref="B68:E68"/>
    <mergeCell ref="G68:J68"/>
    <mergeCell ref="B60:G60"/>
    <mergeCell ref="H60:I60"/>
    <mergeCell ref="J60:K60"/>
    <mergeCell ref="B61:G61"/>
    <mergeCell ref="H61:I61"/>
    <mergeCell ref="J61:K61"/>
    <mergeCell ref="B58:G58"/>
    <mergeCell ref="H58:I58"/>
    <mergeCell ref="J58:K58"/>
    <mergeCell ref="B59:G59"/>
    <mergeCell ref="H59:I59"/>
    <mergeCell ref="J59:K59"/>
    <mergeCell ref="B56:G56"/>
    <mergeCell ref="H56:I56"/>
    <mergeCell ref="J56:K56"/>
    <mergeCell ref="B57:G57"/>
    <mergeCell ref="H57:I57"/>
    <mergeCell ref="J57:K57"/>
    <mergeCell ref="B54:G54"/>
    <mergeCell ref="H54:I54"/>
    <mergeCell ref="J54:K54"/>
    <mergeCell ref="B55:G55"/>
    <mergeCell ref="H55:I55"/>
    <mergeCell ref="J55:K55"/>
    <mergeCell ref="B52:G52"/>
    <mergeCell ref="H52:I52"/>
    <mergeCell ref="J52:K52"/>
    <mergeCell ref="B53:G53"/>
    <mergeCell ref="H53:I53"/>
    <mergeCell ref="J53:K53"/>
    <mergeCell ref="J51:K51"/>
    <mergeCell ref="B44:D44"/>
    <mergeCell ref="E44:H44"/>
    <mergeCell ref="B45:D45"/>
    <mergeCell ref="E45:H45"/>
    <mergeCell ref="B46:D46"/>
    <mergeCell ref="E46:H46"/>
    <mergeCell ref="B47:D47"/>
    <mergeCell ref="E47:H47"/>
    <mergeCell ref="A50:C50"/>
    <mergeCell ref="B51:G51"/>
    <mergeCell ref="H51:I51"/>
    <mergeCell ref="B41:D41"/>
    <mergeCell ref="E41:H41"/>
    <mergeCell ref="B42:D42"/>
    <mergeCell ref="E42:H42"/>
    <mergeCell ref="B43:D43"/>
    <mergeCell ref="E43:H43"/>
    <mergeCell ref="B38:D38"/>
    <mergeCell ref="E38:H38"/>
    <mergeCell ref="B39:D39"/>
    <mergeCell ref="E39:H39"/>
    <mergeCell ref="B40:D40"/>
    <mergeCell ref="E40:H40"/>
    <mergeCell ref="I37:J37"/>
    <mergeCell ref="A1:K1"/>
    <mergeCell ref="A3:B3"/>
    <mergeCell ref="C3:K3"/>
    <mergeCell ref="C5:K5"/>
    <mergeCell ref="A7:B7"/>
    <mergeCell ref="C7:D7"/>
    <mergeCell ref="A14:B14"/>
    <mergeCell ref="A19:C19"/>
    <mergeCell ref="A36:C36"/>
    <mergeCell ref="B37:D37"/>
    <mergeCell ref="E37:H37"/>
  </mergeCells>
  <dataValidations count="1">
    <dataValidation allowBlank="1" showInputMessage="1" showErrorMessage="1" promptTitle="Hinweis" prompt="Fügen Sie durch drücken der Tab Taste eine neue Zeile hinzu!" sqref="J61 A61:G61" xr:uid="{00000000-0002-0000-0A00-000000000000}"/>
  </dataValidations>
  <pageMargins left="0.59055118110236227" right="0.82677165354330717" top="1.0629921259842521" bottom="0.78740157480314965" header="0.31496062992125984" footer="0.31496062992125984"/>
  <pageSetup paperSize="9" scale="62" orientation="landscape" r:id="rId1"/>
  <headerFooter>
    <oddHeader>&amp;R&amp;G</oddHeader>
    <oddFooter>&amp;A&amp;RSeite &amp;P</oddFooter>
  </headerFooter>
  <rowBreaks count="2" manualBreakCount="2">
    <brk id="35" max="16383" man="1"/>
    <brk id="64" max="11"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1000000}">
          <x14:formula1>
            <xm:f>Liste!$L$8:$L$10</xm:f>
          </x14:formula1>
          <xm:sqref>E21:E32</xm:sqref>
        </x14:dataValidation>
        <x14:dataValidation type="list" allowBlank="1" showInputMessage="1" showErrorMessage="1" xr:uid="{00000000-0002-0000-0A00-000002000000}">
          <x14:formula1>
            <xm:f>Liste!$L$21:$L$22</xm:f>
          </x14:formula1>
          <xm:sqref>J21:J32 K38:K47 L52:L61 L68:L81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12"/>
  <sheetViews>
    <sheetView view="pageBreakPreview" topLeftCell="A58" zoomScale="85" zoomScaleNormal="85" zoomScaleSheetLayoutView="85" workbookViewId="0">
      <selection activeCell="A68" sqref="A68:L81"/>
    </sheetView>
  </sheetViews>
  <sheetFormatPr baseColWidth="10" defaultColWidth="11" defaultRowHeight="16.5"/>
  <cols>
    <col min="1" max="1" width="13.125" customWidth="1"/>
    <col min="2" max="2" width="17.625" customWidth="1"/>
    <col min="3" max="3" width="18.375" customWidth="1"/>
    <col min="4" max="4" width="14.375" customWidth="1"/>
    <col min="5" max="5" width="12.875" bestFit="1" customWidth="1"/>
    <col min="6" max="7" width="13.5" customWidth="1"/>
    <col min="8" max="8" width="18.5" customWidth="1"/>
    <col min="9" max="9" width="18.875" customWidth="1"/>
    <col min="10" max="10" width="14.625" customWidth="1"/>
    <col min="11" max="11" width="17.75" customWidth="1"/>
    <col min="12" max="12" width="21.75" customWidth="1"/>
  </cols>
  <sheetData>
    <row r="1" spans="1:13" s="39" customFormat="1" ht="54.75" customHeight="1">
      <c r="A1" s="261" t="s">
        <v>77</v>
      </c>
      <c r="B1" s="261"/>
      <c r="C1" s="261"/>
      <c r="D1" s="261"/>
      <c r="E1" s="261"/>
      <c r="F1" s="261"/>
      <c r="G1" s="261"/>
      <c r="H1" s="261"/>
      <c r="I1" s="261"/>
      <c r="J1" s="261"/>
      <c r="K1" s="261"/>
      <c r="L1" s="62"/>
      <c r="M1" s="62"/>
    </row>
    <row r="2" spans="1:13" s="39" customFormat="1" ht="4.5" customHeight="1">
      <c r="A2" s="121"/>
      <c r="B2" s="121"/>
      <c r="C2" s="121"/>
      <c r="D2" s="121"/>
      <c r="E2" s="121"/>
      <c r="F2" s="121"/>
      <c r="G2" s="121"/>
      <c r="H2" s="121"/>
      <c r="L2" s="62"/>
      <c r="M2" s="62"/>
    </row>
    <row r="3" spans="1:13" ht="29.25" customHeight="1">
      <c r="A3" s="262" t="s">
        <v>107</v>
      </c>
      <c r="B3" s="262"/>
      <c r="C3" s="282">
        <f>'Research partner 3'!B4:C4</f>
        <v>0</v>
      </c>
      <c r="D3" s="282"/>
      <c r="E3" s="282"/>
      <c r="F3" s="282"/>
      <c r="G3" s="282"/>
      <c r="H3" s="282"/>
      <c r="I3" s="282"/>
      <c r="J3" s="282"/>
      <c r="K3" s="282"/>
    </row>
    <row r="4" spans="1:13" ht="5.25" customHeight="1">
      <c r="B4" s="142"/>
      <c r="C4" s="143"/>
      <c r="D4" s="143"/>
      <c r="E4" s="143"/>
      <c r="F4" s="143"/>
      <c r="G4" s="143"/>
      <c r="H4" s="143"/>
      <c r="I4" s="143"/>
    </row>
    <row r="5" spans="1:13" ht="28.5" customHeight="1">
      <c r="A5" s="5" t="s">
        <v>68</v>
      </c>
      <c r="B5" s="5"/>
      <c r="C5" s="282">
        <f>'Cover page'!B9</f>
        <v>0</v>
      </c>
      <c r="D5" s="282"/>
      <c r="E5" s="282"/>
      <c r="F5" s="282"/>
      <c r="G5" s="282"/>
      <c r="H5" s="282"/>
      <c r="I5" s="282"/>
      <c r="J5" s="282"/>
      <c r="K5" s="282"/>
    </row>
    <row r="6" spans="1:13" ht="31.5" customHeight="1"/>
    <row r="7" spans="1:13" ht="33.75" customHeight="1">
      <c r="A7" s="283" t="s">
        <v>78</v>
      </c>
      <c r="B7" s="284"/>
      <c r="C7" s="285"/>
      <c r="D7" s="286"/>
    </row>
    <row r="8" spans="1:13" ht="21" customHeight="1">
      <c r="A8" s="203" t="s">
        <v>79</v>
      </c>
      <c r="B8" s="204"/>
      <c r="C8" s="205"/>
      <c r="D8" s="206" t="s">
        <v>80</v>
      </c>
    </row>
    <row r="9" spans="1:13">
      <c r="A9" s="207" t="s">
        <v>70</v>
      </c>
      <c r="B9" s="208"/>
      <c r="C9" s="209"/>
      <c r="D9" s="210">
        <f>H33</f>
        <v>0</v>
      </c>
    </row>
    <row r="10" spans="1:13">
      <c r="A10" s="203" t="s">
        <v>71</v>
      </c>
      <c r="B10" s="204"/>
      <c r="C10" s="205"/>
      <c r="D10" s="211">
        <f>I34</f>
        <v>0</v>
      </c>
    </row>
    <row r="11" spans="1:13" ht="17.25">
      <c r="A11" s="207" t="s">
        <v>72</v>
      </c>
      <c r="B11" s="208"/>
      <c r="C11" s="209"/>
      <c r="D11" s="211">
        <f>J48</f>
        <v>0</v>
      </c>
      <c r="L11" s="63"/>
    </row>
    <row r="12" spans="1:13">
      <c r="A12" s="203" t="s">
        <v>73</v>
      </c>
      <c r="B12" s="204"/>
      <c r="C12" s="205"/>
      <c r="D12" s="212">
        <f>J62</f>
        <v>0</v>
      </c>
    </row>
    <row r="13" spans="1:13" ht="15" customHeight="1" thickBot="1">
      <c r="A13" s="203" t="s">
        <v>74</v>
      </c>
      <c r="B13" s="204"/>
      <c r="C13" s="215"/>
      <c r="D13" s="212">
        <f>K82</f>
        <v>0</v>
      </c>
      <c r="L13" s="64"/>
    </row>
    <row r="14" spans="1:13" ht="37.5" customHeight="1" thickTop="1" thickBot="1">
      <c r="A14" s="287" t="s">
        <v>81</v>
      </c>
      <c r="B14" s="288"/>
      <c r="C14" s="217"/>
      <c r="D14" s="218">
        <f>D9+D10+D11+D12+D13</f>
        <v>0</v>
      </c>
    </row>
    <row r="15" spans="1:13" ht="17.25" thickTop="1">
      <c r="A15" s="219"/>
      <c r="B15" s="220" t="s">
        <v>623</v>
      </c>
      <c r="C15" s="221"/>
      <c r="D15" s="222">
        <f>SUM(SUMIF(J21:J32,"AI-Call funding",H21:H32))+(SUMIF(J21:J32,"AI-Call funding",I21:I32))+(SUMIF(K38:K47,"AI-Call funding",J38:J47))+(SUMIF(L52:L61,"AI-Call funding",J52:K61))+(SUMIF(L68:L81,"AI-Call funding",K68:K81))</f>
        <v>0</v>
      </c>
    </row>
    <row r="16" spans="1:13">
      <c r="A16" s="219"/>
      <c r="B16" s="220" t="s">
        <v>624</v>
      </c>
      <c r="C16" s="221"/>
      <c r="D16" s="222">
        <f>SUM(SUMIF(J21:J32,"in-kind",H21:H32))+(SUMIF(J21:J32,"in-kind",I21:I32))+(SUMIF(K38:K47,"in-kind",J38:J47))+(SUMIF(L52:L61,"in-kind",J52:K61))+(SUMIF(L68:L81,"in-kind",K68:K81))</f>
        <v>0</v>
      </c>
    </row>
    <row r="17" spans="1:12" ht="26.25" customHeight="1">
      <c r="A17" s="65"/>
      <c r="B17" s="66"/>
      <c r="C17" s="66"/>
      <c r="D17" s="67"/>
      <c r="F17" s="64"/>
    </row>
    <row r="18" spans="1:12" ht="21" customHeight="1">
      <c r="H18" s="64"/>
    </row>
    <row r="19" spans="1:12" s="39" customFormat="1" ht="29.25" customHeight="1">
      <c r="A19" s="289" t="s">
        <v>108</v>
      </c>
      <c r="B19" s="289"/>
      <c r="C19" s="289"/>
      <c r="D19" s="191"/>
      <c r="E19" s="191"/>
      <c r="F19" s="191"/>
      <c r="G19" s="191"/>
      <c r="H19" s="191"/>
      <c r="I19" s="191"/>
      <c r="J19" s="196"/>
      <c r="K19"/>
      <c r="L19" s="68"/>
    </row>
    <row r="20" spans="1:12" ht="63.75" customHeight="1">
      <c r="A20" s="69" t="s">
        <v>83</v>
      </c>
      <c r="B20" s="69" t="s">
        <v>84</v>
      </c>
      <c r="C20" s="69" t="s">
        <v>85</v>
      </c>
      <c r="D20" s="69" t="s">
        <v>86</v>
      </c>
      <c r="E20" s="69" t="s">
        <v>87</v>
      </c>
      <c r="F20" s="69" t="s">
        <v>88</v>
      </c>
      <c r="G20" s="69" t="s">
        <v>89</v>
      </c>
      <c r="H20" s="69" t="s">
        <v>90</v>
      </c>
      <c r="I20" s="119" t="s">
        <v>71</v>
      </c>
      <c r="J20" s="199" t="s">
        <v>628</v>
      </c>
    </row>
    <row r="21" spans="1:12" ht="17.100000000000001" customHeight="1">
      <c r="A21" s="70"/>
      <c r="B21" s="71"/>
      <c r="C21" s="72"/>
      <c r="D21" s="73"/>
      <c r="E21" s="73" t="s">
        <v>91</v>
      </c>
      <c r="F21" s="175"/>
      <c r="G21" s="74"/>
      <c r="H21" s="73">
        <f>PersonalkostenFP1789[[#This Row],[Hourly rate]]*PersonalkostenFP1789[[#This Row],[Total number of hours in the project]]</f>
        <v>0</v>
      </c>
      <c r="I21" s="319">
        <f>H21*0.25</f>
        <v>0</v>
      </c>
      <c r="J21" s="320"/>
    </row>
    <row r="22" spans="1:12" ht="17.100000000000001" customHeight="1">
      <c r="A22" s="70"/>
      <c r="B22" s="71"/>
      <c r="C22" s="72"/>
      <c r="D22" s="73"/>
      <c r="E22" s="73" t="s">
        <v>91</v>
      </c>
      <c r="F22" s="175"/>
      <c r="G22" s="74"/>
      <c r="H22" s="73">
        <f>PersonalkostenFP1789[[#This Row],[Hourly rate]]*PersonalkostenFP1789[[#This Row],[Total number of hours in the project]]</f>
        <v>0</v>
      </c>
      <c r="I22" s="319">
        <f t="shared" ref="I22:I32" si="0">H22*0.25</f>
        <v>0</v>
      </c>
      <c r="J22" s="320"/>
    </row>
    <row r="23" spans="1:12" ht="17.100000000000001" customHeight="1">
      <c r="A23" s="70"/>
      <c r="B23" s="71"/>
      <c r="C23" s="72"/>
      <c r="D23" s="73"/>
      <c r="E23" s="73" t="s">
        <v>91</v>
      </c>
      <c r="F23" s="175"/>
      <c r="G23" s="74"/>
      <c r="H23" s="73">
        <f>PersonalkostenFP1789[[#This Row],[Hourly rate]]*PersonalkostenFP1789[[#This Row],[Total number of hours in the project]]</f>
        <v>0</v>
      </c>
      <c r="I23" s="319">
        <f t="shared" si="0"/>
        <v>0</v>
      </c>
      <c r="J23" s="320"/>
    </row>
    <row r="24" spans="1:12" ht="17.100000000000001" customHeight="1">
      <c r="A24" s="70"/>
      <c r="B24" s="75"/>
      <c r="C24" s="72"/>
      <c r="D24" s="73"/>
      <c r="E24" s="73" t="s">
        <v>91</v>
      </c>
      <c r="F24" s="175"/>
      <c r="G24" s="74"/>
      <c r="H24" s="73">
        <f>PersonalkostenFP1789[[#This Row],[Hourly rate]]*PersonalkostenFP1789[[#This Row],[Total number of hours in the project]]</f>
        <v>0</v>
      </c>
      <c r="I24" s="319">
        <f t="shared" si="0"/>
        <v>0</v>
      </c>
      <c r="J24" s="320"/>
    </row>
    <row r="25" spans="1:12" ht="17.100000000000001" customHeight="1">
      <c r="A25" s="70"/>
      <c r="B25" s="75"/>
      <c r="C25" s="72"/>
      <c r="D25" s="73"/>
      <c r="E25" s="73" t="s">
        <v>91</v>
      </c>
      <c r="F25" s="175"/>
      <c r="G25" s="74"/>
      <c r="H25" s="73">
        <f>PersonalkostenFP1789[[#This Row],[Hourly rate]]*PersonalkostenFP1789[[#This Row],[Total number of hours in the project]]</f>
        <v>0</v>
      </c>
      <c r="I25" s="319">
        <f t="shared" si="0"/>
        <v>0</v>
      </c>
      <c r="J25" s="320"/>
    </row>
    <row r="26" spans="1:12" ht="17.100000000000001" customHeight="1">
      <c r="A26" s="70"/>
      <c r="B26" s="75"/>
      <c r="C26" s="72"/>
      <c r="D26" s="73"/>
      <c r="E26" s="73" t="s">
        <v>91</v>
      </c>
      <c r="F26" s="175"/>
      <c r="G26" s="74"/>
      <c r="H26" s="73">
        <f>PersonalkostenFP1789[[#This Row],[Hourly rate]]*PersonalkostenFP1789[[#This Row],[Total number of hours in the project]]</f>
        <v>0</v>
      </c>
      <c r="I26" s="319">
        <f t="shared" si="0"/>
        <v>0</v>
      </c>
      <c r="J26" s="320"/>
    </row>
    <row r="27" spans="1:12" ht="17.100000000000001" customHeight="1">
      <c r="A27" s="70"/>
      <c r="B27" s="75"/>
      <c r="C27" s="72"/>
      <c r="D27" s="73"/>
      <c r="E27" s="73" t="s">
        <v>91</v>
      </c>
      <c r="F27" s="175"/>
      <c r="G27" s="74"/>
      <c r="H27" s="73">
        <f>PersonalkostenFP1789[[#This Row],[Hourly rate]]*PersonalkostenFP1789[[#This Row],[Total number of hours in the project]]</f>
        <v>0</v>
      </c>
      <c r="I27" s="319">
        <f t="shared" si="0"/>
        <v>0</v>
      </c>
      <c r="J27" s="320"/>
    </row>
    <row r="28" spans="1:12" ht="17.100000000000001" customHeight="1">
      <c r="A28" s="70"/>
      <c r="B28" s="75"/>
      <c r="C28" s="72"/>
      <c r="D28" s="73"/>
      <c r="E28" s="73" t="s">
        <v>91</v>
      </c>
      <c r="F28" s="175"/>
      <c r="G28" s="74"/>
      <c r="H28" s="73">
        <f>PersonalkostenFP1789[[#This Row],[Hourly rate]]*PersonalkostenFP1789[[#This Row],[Total number of hours in the project]]</f>
        <v>0</v>
      </c>
      <c r="I28" s="319">
        <f t="shared" si="0"/>
        <v>0</v>
      </c>
      <c r="J28" s="320"/>
    </row>
    <row r="29" spans="1:12" ht="17.100000000000001" customHeight="1">
      <c r="A29" s="70"/>
      <c r="B29" s="75"/>
      <c r="C29" s="72"/>
      <c r="D29" s="73"/>
      <c r="E29" s="73" t="s">
        <v>91</v>
      </c>
      <c r="F29" s="175"/>
      <c r="G29" s="74"/>
      <c r="H29" s="73">
        <f>PersonalkostenFP1789[[#This Row],[Hourly rate]]*PersonalkostenFP1789[[#This Row],[Total number of hours in the project]]</f>
        <v>0</v>
      </c>
      <c r="I29" s="319">
        <f t="shared" si="0"/>
        <v>0</v>
      </c>
      <c r="J29" s="320"/>
    </row>
    <row r="30" spans="1:12" ht="17.100000000000001" customHeight="1">
      <c r="A30" s="70"/>
      <c r="B30" s="75"/>
      <c r="C30" s="72"/>
      <c r="D30" s="73"/>
      <c r="E30" s="73" t="s">
        <v>91</v>
      </c>
      <c r="F30" s="175"/>
      <c r="G30" s="74"/>
      <c r="H30" s="73">
        <f>PersonalkostenFP1789[[#This Row],[Hourly rate]]*PersonalkostenFP1789[[#This Row],[Total number of hours in the project]]</f>
        <v>0</v>
      </c>
      <c r="I30" s="319">
        <f t="shared" si="0"/>
        <v>0</v>
      </c>
      <c r="J30" s="320"/>
    </row>
    <row r="31" spans="1:12" ht="17.100000000000001" customHeight="1">
      <c r="A31" s="70"/>
      <c r="B31" s="75"/>
      <c r="C31" s="72"/>
      <c r="D31" s="73"/>
      <c r="E31" s="73" t="s">
        <v>91</v>
      </c>
      <c r="F31" s="175"/>
      <c r="G31" s="74"/>
      <c r="H31" s="73">
        <f>PersonalkostenFP1789[[#This Row],[Hourly rate]]*PersonalkostenFP1789[[#This Row],[Total number of hours in the project]]</f>
        <v>0</v>
      </c>
      <c r="I31" s="319">
        <f t="shared" si="0"/>
        <v>0</v>
      </c>
      <c r="J31" s="320"/>
    </row>
    <row r="32" spans="1:12" ht="17.100000000000001" customHeight="1">
      <c r="A32" s="76"/>
      <c r="B32" s="77"/>
      <c r="C32" s="78"/>
      <c r="D32" s="79"/>
      <c r="E32" s="73" t="s">
        <v>91</v>
      </c>
      <c r="F32" s="176"/>
      <c r="G32" s="80"/>
      <c r="H32" s="73">
        <f>PersonalkostenFP1789[[#This Row],[Hourly rate]]*PersonalkostenFP1789[[#This Row],[Total number of hours in the project]]</f>
        <v>0</v>
      </c>
      <c r="I32" s="319">
        <f t="shared" si="0"/>
        <v>0</v>
      </c>
      <c r="J32" s="320"/>
    </row>
    <row r="33" spans="1:11">
      <c r="A33" s="81" t="s">
        <v>92</v>
      </c>
      <c r="B33" s="81"/>
      <c r="C33" s="81"/>
      <c r="D33" s="81"/>
      <c r="E33" s="81"/>
      <c r="F33" s="81"/>
      <c r="G33" s="92"/>
      <c r="H33" s="82">
        <f>TRUNC(SUM(H21:H32),0)</f>
        <v>0</v>
      </c>
      <c r="I33" s="82"/>
    </row>
    <row r="34" spans="1:11" ht="17.25" customHeight="1">
      <c r="A34" s="189" t="s">
        <v>93</v>
      </c>
      <c r="B34" s="3"/>
      <c r="F34" s="83"/>
      <c r="G34" s="18"/>
      <c r="H34" s="84"/>
      <c r="I34" s="85">
        <f>TRUNC(SUM(I21:I32),0)</f>
        <v>0</v>
      </c>
    </row>
    <row r="35" spans="1:11">
      <c r="A35" s="86"/>
      <c r="D35" s="83"/>
      <c r="H35" s="86"/>
      <c r="I35" s="84"/>
      <c r="J35" s="84"/>
    </row>
    <row r="36" spans="1:11" ht="33" customHeight="1">
      <c r="A36" s="273" t="s">
        <v>72</v>
      </c>
      <c r="B36" s="273"/>
      <c r="C36" s="273"/>
      <c r="D36" s="193"/>
      <c r="E36" s="193"/>
      <c r="F36" s="193"/>
      <c r="G36" s="193"/>
      <c r="H36" s="193"/>
      <c r="I36" s="193"/>
      <c r="J36" s="193"/>
      <c r="K36" s="196"/>
    </row>
    <row r="37" spans="1:11" ht="38.25" customHeight="1">
      <c r="A37" s="87" t="s">
        <v>94</v>
      </c>
      <c r="B37" s="290" t="s">
        <v>95</v>
      </c>
      <c r="C37" s="290"/>
      <c r="D37" s="290"/>
      <c r="E37" s="274" t="s">
        <v>96</v>
      </c>
      <c r="F37" s="274"/>
      <c r="G37" s="274"/>
      <c r="H37" s="274"/>
      <c r="I37" s="281" t="s">
        <v>97</v>
      </c>
      <c r="J37" s="281"/>
      <c r="K37" s="199" t="s">
        <v>628</v>
      </c>
    </row>
    <row r="38" spans="1:11">
      <c r="A38" s="88"/>
      <c r="B38" s="270"/>
      <c r="C38" s="271"/>
      <c r="D38" s="272"/>
      <c r="E38" s="270"/>
      <c r="F38" s="271"/>
      <c r="G38" s="271"/>
      <c r="H38" s="272"/>
      <c r="I38" s="177"/>
      <c r="J38" s="89">
        <v>0</v>
      </c>
      <c r="K38" s="320"/>
    </row>
    <row r="39" spans="1:11">
      <c r="A39" s="88"/>
      <c r="B39" s="270"/>
      <c r="C39" s="271"/>
      <c r="D39" s="272"/>
      <c r="E39" s="270"/>
      <c r="F39" s="271"/>
      <c r="G39" s="271"/>
      <c r="H39" s="272"/>
      <c r="I39" s="177"/>
      <c r="J39" s="89">
        <v>0</v>
      </c>
      <c r="K39" s="320"/>
    </row>
    <row r="40" spans="1:11">
      <c r="A40" s="88"/>
      <c r="B40" s="270"/>
      <c r="C40" s="271"/>
      <c r="D40" s="272"/>
      <c r="E40" s="270"/>
      <c r="F40" s="271"/>
      <c r="G40" s="271"/>
      <c r="H40" s="272"/>
      <c r="I40" s="177"/>
      <c r="J40" s="89">
        <v>0</v>
      </c>
      <c r="K40" s="320"/>
    </row>
    <row r="41" spans="1:11">
      <c r="A41" s="88"/>
      <c r="B41" s="270"/>
      <c r="C41" s="271"/>
      <c r="D41" s="272"/>
      <c r="E41" s="270"/>
      <c r="F41" s="271"/>
      <c r="G41" s="271"/>
      <c r="H41" s="272"/>
      <c r="I41" s="177"/>
      <c r="J41" s="89">
        <v>0</v>
      </c>
      <c r="K41" s="320"/>
    </row>
    <row r="42" spans="1:11">
      <c r="A42" s="88"/>
      <c r="B42" s="270"/>
      <c r="C42" s="271"/>
      <c r="D42" s="272"/>
      <c r="E42" s="270"/>
      <c r="F42" s="271"/>
      <c r="G42" s="271"/>
      <c r="H42" s="272"/>
      <c r="I42" s="177"/>
      <c r="J42" s="89">
        <v>0</v>
      </c>
      <c r="K42" s="320"/>
    </row>
    <row r="43" spans="1:11">
      <c r="A43" s="88"/>
      <c r="B43" s="270"/>
      <c r="C43" s="271"/>
      <c r="D43" s="272"/>
      <c r="E43" s="270"/>
      <c r="F43" s="271"/>
      <c r="G43" s="271"/>
      <c r="H43" s="272"/>
      <c r="I43" s="177"/>
      <c r="J43" s="89">
        <v>0</v>
      </c>
      <c r="K43" s="320"/>
    </row>
    <row r="44" spans="1:11">
      <c r="A44" s="88"/>
      <c r="B44" s="270"/>
      <c r="C44" s="271"/>
      <c r="D44" s="272"/>
      <c r="E44" s="270"/>
      <c r="F44" s="271"/>
      <c r="G44" s="271"/>
      <c r="H44" s="272"/>
      <c r="I44" s="177"/>
      <c r="J44" s="89">
        <v>0</v>
      </c>
      <c r="K44" s="320"/>
    </row>
    <row r="45" spans="1:11">
      <c r="A45" s="88"/>
      <c r="B45" s="270"/>
      <c r="C45" s="271"/>
      <c r="D45" s="272"/>
      <c r="E45" s="270"/>
      <c r="F45" s="271"/>
      <c r="G45" s="271"/>
      <c r="H45" s="272"/>
      <c r="I45" s="177"/>
      <c r="J45" s="89">
        <v>0</v>
      </c>
      <c r="K45" s="320"/>
    </row>
    <row r="46" spans="1:11">
      <c r="A46" s="88"/>
      <c r="B46" s="270"/>
      <c r="C46" s="271"/>
      <c r="D46" s="272"/>
      <c r="E46" s="270"/>
      <c r="F46" s="271"/>
      <c r="G46" s="271"/>
      <c r="H46" s="272"/>
      <c r="I46" s="177"/>
      <c r="J46" s="89">
        <v>0</v>
      </c>
      <c r="K46" s="320"/>
    </row>
    <row r="47" spans="1:11">
      <c r="A47" s="90"/>
      <c r="B47" s="270"/>
      <c r="C47" s="271"/>
      <c r="D47" s="272"/>
      <c r="E47" s="270"/>
      <c r="F47" s="271"/>
      <c r="G47" s="271"/>
      <c r="H47" s="272"/>
      <c r="I47" s="177"/>
      <c r="J47" s="91">
        <v>0</v>
      </c>
      <c r="K47" s="320"/>
    </row>
    <row r="48" spans="1:11">
      <c r="A48" s="92"/>
      <c r="B48" s="92"/>
      <c r="C48" s="92"/>
      <c r="D48" s="92"/>
      <c r="E48" s="92"/>
      <c r="F48" s="92"/>
      <c r="G48" s="92"/>
      <c r="H48" s="92"/>
      <c r="I48" s="92"/>
      <c r="J48" s="105">
        <f>TRUNC(SUM(J38:J47),0)</f>
        <v>0</v>
      </c>
    </row>
    <row r="49" spans="1:12">
      <c r="A49" s="18"/>
      <c r="B49" s="18"/>
      <c r="C49" s="18"/>
      <c r="D49" s="18"/>
      <c r="E49" s="18"/>
      <c r="F49" s="18"/>
      <c r="G49" s="18"/>
      <c r="H49" s="18"/>
      <c r="I49" s="18"/>
      <c r="J49" s="178"/>
    </row>
    <row r="50" spans="1:12" ht="31.5" customHeight="1">
      <c r="A50" s="289" t="s">
        <v>98</v>
      </c>
      <c r="B50" s="289"/>
      <c r="C50" s="289"/>
      <c r="D50" s="191"/>
      <c r="E50" s="191"/>
      <c r="F50" s="191"/>
      <c r="G50" s="191"/>
      <c r="H50" s="191"/>
      <c r="I50" s="191"/>
      <c r="J50" s="191"/>
      <c r="K50" s="191"/>
      <c r="L50" s="196"/>
    </row>
    <row r="51" spans="1:12" ht="36" customHeight="1">
      <c r="A51" s="94" t="s">
        <v>94</v>
      </c>
      <c r="B51" s="274" t="s">
        <v>95</v>
      </c>
      <c r="C51" s="274"/>
      <c r="D51" s="274"/>
      <c r="E51" s="274"/>
      <c r="F51" s="274"/>
      <c r="G51" s="274"/>
      <c r="H51" s="275" t="s">
        <v>99</v>
      </c>
      <c r="I51" s="275"/>
      <c r="J51" s="274" t="s">
        <v>100</v>
      </c>
      <c r="K51" s="274"/>
      <c r="L51" s="199" t="s">
        <v>628</v>
      </c>
    </row>
    <row r="52" spans="1:12" ht="16.5" customHeight="1">
      <c r="A52" s="95"/>
      <c r="B52" s="270"/>
      <c r="C52" s="271"/>
      <c r="D52" s="271"/>
      <c r="E52" s="271"/>
      <c r="F52" s="271"/>
      <c r="G52" s="272"/>
      <c r="H52" s="278"/>
      <c r="I52" s="278"/>
      <c r="J52" s="279">
        <v>0</v>
      </c>
      <c r="K52" s="280"/>
      <c r="L52" s="321"/>
    </row>
    <row r="53" spans="1:12" ht="18.75" customHeight="1">
      <c r="A53" s="95"/>
      <c r="B53" s="270"/>
      <c r="C53" s="271"/>
      <c r="D53" s="271"/>
      <c r="E53" s="271"/>
      <c r="F53" s="271"/>
      <c r="G53" s="272"/>
      <c r="H53" s="278"/>
      <c r="I53" s="278"/>
      <c r="J53" s="279">
        <v>0</v>
      </c>
      <c r="K53" s="280"/>
      <c r="L53" s="320"/>
    </row>
    <row r="54" spans="1:12">
      <c r="A54" s="95"/>
      <c r="B54" s="270"/>
      <c r="C54" s="271"/>
      <c r="D54" s="271"/>
      <c r="E54" s="271"/>
      <c r="F54" s="271"/>
      <c r="G54" s="272"/>
      <c r="H54" s="278"/>
      <c r="I54" s="278"/>
      <c r="J54" s="279">
        <v>0</v>
      </c>
      <c r="K54" s="280"/>
      <c r="L54" s="321"/>
    </row>
    <row r="55" spans="1:12">
      <c r="A55" s="95"/>
      <c r="B55" s="270"/>
      <c r="C55" s="271"/>
      <c r="D55" s="271"/>
      <c r="E55" s="271"/>
      <c r="F55" s="271"/>
      <c r="G55" s="272"/>
      <c r="H55" s="278"/>
      <c r="I55" s="278"/>
      <c r="J55" s="279">
        <v>0</v>
      </c>
      <c r="K55" s="280"/>
      <c r="L55" s="321"/>
    </row>
    <row r="56" spans="1:12">
      <c r="A56" s="95"/>
      <c r="B56" s="270"/>
      <c r="C56" s="271"/>
      <c r="D56" s="271"/>
      <c r="E56" s="271"/>
      <c r="F56" s="271"/>
      <c r="G56" s="272"/>
      <c r="H56" s="278"/>
      <c r="I56" s="278"/>
      <c r="J56" s="279">
        <v>0</v>
      </c>
      <c r="K56" s="280"/>
      <c r="L56" s="321"/>
    </row>
    <row r="57" spans="1:12">
      <c r="A57" s="95"/>
      <c r="B57" s="270"/>
      <c r="C57" s="271"/>
      <c r="D57" s="271"/>
      <c r="E57" s="271"/>
      <c r="F57" s="271"/>
      <c r="G57" s="272"/>
      <c r="H57" s="278"/>
      <c r="I57" s="278"/>
      <c r="J57" s="279">
        <v>0</v>
      </c>
      <c r="K57" s="280"/>
      <c r="L57" s="321"/>
    </row>
    <row r="58" spans="1:12">
      <c r="A58" s="95"/>
      <c r="B58" s="270"/>
      <c r="C58" s="271"/>
      <c r="D58" s="271"/>
      <c r="E58" s="271"/>
      <c r="F58" s="271"/>
      <c r="G58" s="272"/>
      <c r="H58" s="278"/>
      <c r="I58" s="278"/>
      <c r="J58" s="279">
        <v>0</v>
      </c>
      <c r="K58" s="280"/>
      <c r="L58" s="321"/>
    </row>
    <row r="59" spans="1:12">
      <c r="A59" s="95"/>
      <c r="B59" s="270"/>
      <c r="C59" s="271"/>
      <c r="D59" s="271"/>
      <c r="E59" s="271"/>
      <c r="F59" s="271"/>
      <c r="G59" s="272"/>
      <c r="H59" s="278"/>
      <c r="I59" s="278"/>
      <c r="J59" s="279">
        <v>0</v>
      </c>
      <c r="K59" s="280"/>
      <c r="L59" s="321"/>
    </row>
    <row r="60" spans="1:12">
      <c r="A60" s="95"/>
      <c r="B60" s="270"/>
      <c r="C60" s="271"/>
      <c r="D60" s="271"/>
      <c r="E60" s="271"/>
      <c r="F60" s="271"/>
      <c r="G60" s="272"/>
      <c r="H60" s="278"/>
      <c r="I60" s="278"/>
      <c r="J60" s="279">
        <v>0</v>
      </c>
      <c r="K60" s="280"/>
      <c r="L60" s="321"/>
    </row>
    <row r="61" spans="1:12">
      <c r="A61" s="96"/>
      <c r="B61" s="270"/>
      <c r="C61" s="271"/>
      <c r="D61" s="271"/>
      <c r="E61" s="271"/>
      <c r="F61" s="271"/>
      <c r="G61" s="272"/>
      <c r="H61" s="278"/>
      <c r="I61" s="278"/>
      <c r="J61" s="279">
        <v>0</v>
      </c>
      <c r="K61" s="280"/>
      <c r="L61" s="321"/>
    </row>
    <row r="62" spans="1:12" ht="18" thickBot="1">
      <c r="A62" s="97"/>
      <c r="B62" s="97"/>
      <c r="C62" s="97"/>
      <c r="D62" s="97"/>
      <c r="E62" s="97"/>
      <c r="F62" s="97"/>
      <c r="G62" s="97"/>
      <c r="H62" s="97"/>
      <c r="I62" s="93"/>
      <c r="J62" s="276">
        <f>TRUNC(SUM(J52:K61),0)</f>
        <v>0</v>
      </c>
      <c r="K62" s="277"/>
      <c r="L62" s="98"/>
    </row>
    <row r="63" spans="1:12" ht="18" thickTop="1">
      <c r="A63" s="18"/>
      <c r="B63" s="18"/>
      <c r="C63" s="18"/>
      <c r="D63" s="18"/>
      <c r="E63" s="18"/>
      <c r="F63" s="18"/>
      <c r="G63" s="18"/>
      <c r="H63" s="18"/>
      <c r="I63" s="17"/>
      <c r="J63" s="99"/>
      <c r="K63" s="99"/>
      <c r="L63" s="98"/>
    </row>
    <row r="64" spans="1:12" ht="18" thickBot="1">
      <c r="A64" s="18"/>
      <c r="B64" s="18"/>
      <c r="C64" s="18"/>
      <c r="D64" s="18"/>
      <c r="E64" s="18"/>
      <c r="F64" s="18"/>
      <c r="G64" s="18"/>
      <c r="H64" s="18"/>
      <c r="I64" s="17"/>
      <c r="J64" s="99"/>
      <c r="K64" s="99"/>
      <c r="L64" s="98"/>
    </row>
    <row r="65" spans="1:12" ht="17.25" customHeight="1" thickTop="1">
      <c r="A65" s="102"/>
      <c r="B65" s="102"/>
      <c r="C65" s="102"/>
      <c r="D65" s="102"/>
      <c r="E65" s="102"/>
      <c r="F65" s="102"/>
      <c r="G65" s="102"/>
      <c r="H65" s="102"/>
      <c r="I65" s="102"/>
      <c r="J65" s="103"/>
      <c r="K65" s="104"/>
    </row>
    <row r="66" spans="1:12" ht="30" customHeight="1">
      <c r="A66" s="273" t="s">
        <v>74</v>
      </c>
      <c r="B66" s="273"/>
      <c r="C66" s="273"/>
      <c r="D66" s="273"/>
      <c r="E66" s="192"/>
      <c r="F66" s="192"/>
      <c r="G66" s="192"/>
      <c r="H66" s="192"/>
      <c r="I66" s="192"/>
      <c r="J66" s="192"/>
      <c r="K66" s="192"/>
      <c r="L66" s="196"/>
    </row>
    <row r="67" spans="1:12" ht="29.45" customHeight="1">
      <c r="A67" s="100" t="s">
        <v>94</v>
      </c>
      <c r="B67" s="274" t="s">
        <v>95</v>
      </c>
      <c r="C67" s="274"/>
      <c r="D67" s="274"/>
      <c r="E67" s="274"/>
      <c r="F67" s="174"/>
      <c r="G67" s="275" t="s">
        <v>101</v>
      </c>
      <c r="H67" s="275"/>
      <c r="I67" s="275"/>
      <c r="J67" s="275"/>
      <c r="K67" s="201" t="s">
        <v>102</v>
      </c>
      <c r="L67" s="199" t="s">
        <v>628</v>
      </c>
    </row>
    <row r="68" spans="1:12" ht="16.5" customHeight="1">
      <c r="A68" s="88"/>
      <c r="B68" s="270"/>
      <c r="C68" s="271"/>
      <c r="D68" s="271"/>
      <c r="E68" s="272"/>
      <c r="F68" s="244"/>
      <c r="G68" s="271"/>
      <c r="H68" s="271"/>
      <c r="I68" s="271"/>
      <c r="J68" s="272"/>
      <c r="K68" s="89">
        <v>0</v>
      </c>
      <c r="L68" s="320"/>
    </row>
    <row r="69" spans="1:12">
      <c r="A69" s="88"/>
      <c r="B69" s="270"/>
      <c r="C69" s="271"/>
      <c r="D69" s="271"/>
      <c r="E69" s="272"/>
      <c r="F69" s="244"/>
      <c r="G69" s="271"/>
      <c r="H69" s="271"/>
      <c r="I69" s="271"/>
      <c r="J69" s="272"/>
      <c r="K69" s="89">
        <v>0</v>
      </c>
      <c r="L69" s="320"/>
    </row>
    <row r="70" spans="1:12">
      <c r="A70" s="88"/>
      <c r="B70" s="270"/>
      <c r="C70" s="271"/>
      <c r="D70" s="271"/>
      <c r="E70" s="272"/>
      <c r="F70" s="244"/>
      <c r="G70" s="271"/>
      <c r="H70" s="271"/>
      <c r="I70" s="271"/>
      <c r="J70" s="272"/>
      <c r="K70" s="89">
        <v>0</v>
      </c>
      <c r="L70" s="320"/>
    </row>
    <row r="71" spans="1:12">
      <c r="A71" s="88"/>
      <c r="B71" s="270"/>
      <c r="C71" s="271"/>
      <c r="D71" s="271"/>
      <c r="E71" s="272"/>
      <c r="F71" s="244"/>
      <c r="G71" s="271"/>
      <c r="H71" s="271"/>
      <c r="I71" s="271"/>
      <c r="J71" s="272"/>
      <c r="K71" s="89">
        <v>0</v>
      </c>
      <c r="L71" s="320"/>
    </row>
    <row r="72" spans="1:12">
      <c r="A72" s="88"/>
      <c r="B72" s="270"/>
      <c r="C72" s="271"/>
      <c r="D72" s="271"/>
      <c r="E72" s="272"/>
      <c r="F72" s="244"/>
      <c r="G72" s="271"/>
      <c r="H72" s="271"/>
      <c r="I72" s="271"/>
      <c r="J72" s="272"/>
      <c r="K72" s="89">
        <v>0</v>
      </c>
      <c r="L72" s="320"/>
    </row>
    <row r="73" spans="1:12">
      <c r="A73" s="88"/>
      <c r="B73" s="270"/>
      <c r="C73" s="271"/>
      <c r="D73" s="271"/>
      <c r="E73" s="272"/>
      <c r="F73" s="244"/>
      <c r="G73" s="271"/>
      <c r="H73" s="271"/>
      <c r="I73" s="271"/>
      <c r="J73" s="272"/>
      <c r="K73" s="89">
        <v>0</v>
      </c>
      <c r="L73" s="320"/>
    </row>
    <row r="74" spans="1:12">
      <c r="A74" s="88"/>
      <c r="B74" s="270"/>
      <c r="C74" s="271"/>
      <c r="D74" s="271"/>
      <c r="E74" s="272"/>
      <c r="F74" s="244"/>
      <c r="G74" s="271"/>
      <c r="H74" s="271"/>
      <c r="I74" s="271"/>
      <c r="J74" s="272"/>
      <c r="K74" s="89">
        <v>0</v>
      </c>
      <c r="L74" s="320"/>
    </row>
    <row r="75" spans="1:12">
      <c r="A75" s="88"/>
      <c r="B75" s="270"/>
      <c r="C75" s="271"/>
      <c r="D75" s="271"/>
      <c r="E75" s="272"/>
      <c r="F75" s="244"/>
      <c r="G75" s="271"/>
      <c r="H75" s="271"/>
      <c r="I75" s="271"/>
      <c r="J75" s="272"/>
      <c r="K75" s="89">
        <v>0</v>
      </c>
      <c r="L75" s="320"/>
    </row>
    <row r="76" spans="1:12">
      <c r="A76" s="88"/>
      <c r="B76" s="270"/>
      <c r="C76" s="271"/>
      <c r="D76" s="271"/>
      <c r="E76" s="272"/>
      <c r="F76" s="244"/>
      <c r="G76" s="271"/>
      <c r="H76" s="271"/>
      <c r="I76" s="271"/>
      <c r="J76" s="272"/>
      <c r="K76" s="89">
        <v>0</v>
      </c>
      <c r="L76" s="320"/>
    </row>
    <row r="77" spans="1:12">
      <c r="A77" s="88"/>
      <c r="B77" s="270"/>
      <c r="C77" s="271"/>
      <c r="D77" s="271"/>
      <c r="E77" s="272"/>
      <c r="F77" s="244"/>
      <c r="G77" s="271"/>
      <c r="H77" s="271"/>
      <c r="I77" s="271"/>
      <c r="J77" s="272"/>
      <c r="K77" s="89">
        <v>0</v>
      </c>
      <c r="L77" s="320"/>
    </row>
    <row r="78" spans="1:12">
      <c r="A78" s="88"/>
      <c r="B78" s="270"/>
      <c r="C78" s="271"/>
      <c r="D78" s="271"/>
      <c r="E78" s="272"/>
      <c r="F78" s="244"/>
      <c r="G78" s="271"/>
      <c r="H78" s="271"/>
      <c r="I78" s="271"/>
      <c r="J78" s="272"/>
      <c r="K78" s="89">
        <v>0</v>
      </c>
      <c r="L78" s="320"/>
    </row>
    <row r="79" spans="1:12">
      <c r="A79" s="88"/>
      <c r="B79" s="270"/>
      <c r="C79" s="271"/>
      <c r="D79" s="271"/>
      <c r="E79" s="272"/>
      <c r="F79" s="244"/>
      <c r="G79" s="271"/>
      <c r="H79" s="271"/>
      <c r="I79" s="271"/>
      <c r="J79" s="272"/>
      <c r="K79" s="89">
        <v>0</v>
      </c>
      <c r="L79" s="320"/>
    </row>
    <row r="80" spans="1:12">
      <c r="A80" s="88"/>
      <c r="B80" s="270"/>
      <c r="C80" s="271"/>
      <c r="D80" s="271"/>
      <c r="E80" s="272"/>
      <c r="F80" s="244"/>
      <c r="G80" s="271"/>
      <c r="H80" s="271"/>
      <c r="I80" s="271"/>
      <c r="J80" s="272"/>
      <c r="K80" s="89">
        <v>0</v>
      </c>
      <c r="L80" s="320"/>
    </row>
    <row r="81" spans="1:12">
      <c r="A81" s="90"/>
      <c r="B81" s="270"/>
      <c r="C81" s="271"/>
      <c r="D81" s="271"/>
      <c r="E81" s="272"/>
      <c r="F81" s="244"/>
      <c r="G81" s="271"/>
      <c r="H81" s="271"/>
      <c r="I81" s="271"/>
      <c r="J81" s="272"/>
      <c r="K81" s="91">
        <v>0</v>
      </c>
      <c r="L81" s="320"/>
    </row>
    <row r="82" spans="1:12" ht="17.25" thickBot="1">
      <c r="A82" s="97"/>
      <c r="B82" s="97"/>
      <c r="C82" s="97"/>
      <c r="D82" s="97"/>
      <c r="E82" s="97"/>
      <c r="F82" s="97"/>
      <c r="G82" s="97"/>
      <c r="H82" s="97"/>
      <c r="I82" s="97"/>
      <c r="J82" s="93"/>
      <c r="K82" s="101">
        <f>TRUNC(SUM(K68:K81),0)</f>
        <v>0</v>
      </c>
    </row>
    <row r="83" spans="1:12" ht="17.25" thickTop="1"/>
    <row r="92" spans="1:12">
      <c r="A92" s="39"/>
      <c r="B92" s="39"/>
      <c r="C92" s="39"/>
      <c r="D92" s="39"/>
    </row>
    <row r="93" spans="1:12">
      <c r="A93" s="39"/>
      <c r="B93" s="39"/>
      <c r="C93" s="39"/>
      <c r="D93" s="39"/>
    </row>
    <row r="112" spans="1:1">
      <c r="A112" s="17"/>
    </row>
  </sheetData>
  <sheetProtection algorithmName="SHA-512" hashValue="DuVQfqy2H8QcCbQjDT1fvwX5IatisTKtpPU61rz2AnqgjiHz+QhIOSmAn+tZzssoFW2ehn+eRjJaeuf5WOrZEg==" saltValue="/1/mqgMq8X/O6ih5PF090w==" spinCount="100000" sheet="1" formatCells="0" formatColumns="0" formatRows="0" insertRows="0" selectLockedCells="1"/>
  <mergeCells count="98">
    <mergeCell ref="B81:E81"/>
    <mergeCell ref="G81:J81"/>
    <mergeCell ref="B78:E78"/>
    <mergeCell ref="G78:J78"/>
    <mergeCell ref="B79:E79"/>
    <mergeCell ref="G79:J79"/>
    <mergeCell ref="B80:E80"/>
    <mergeCell ref="G80:J80"/>
    <mergeCell ref="B75:E75"/>
    <mergeCell ref="G75:J75"/>
    <mergeCell ref="B76:E76"/>
    <mergeCell ref="G76:J76"/>
    <mergeCell ref="B77:E77"/>
    <mergeCell ref="G77:J77"/>
    <mergeCell ref="B72:E72"/>
    <mergeCell ref="G72:J72"/>
    <mergeCell ref="B73:E73"/>
    <mergeCell ref="G73:J73"/>
    <mergeCell ref="B74:E74"/>
    <mergeCell ref="G74:J74"/>
    <mergeCell ref="B69:E69"/>
    <mergeCell ref="G69:J69"/>
    <mergeCell ref="B70:E70"/>
    <mergeCell ref="G70:J70"/>
    <mergeCell ref="B71:E71"/>
    <mergeCell ref="G71:J71"/>
    <mergeCell ref="J62:K62"/>
    <mergeCell ref="A66:D66"/>
    <mergeCell ref="B67:E67"/>
    <mergeCell ref="G67:J67"/>
    <mergeCell ref="B68:E68"/>
    <mergeCell ref="G68:J68"/>
    <mergeCell ref="B60:G60"/>
    <mergeCell ref="H60:I60"/>
    <mergeCell ref="J60:K60"/>
    <mergeCell ref="B61:G61"/>
    <mergeCell ref="H61:I61"/>
    <mergeCell ref="J61:K61"/>
    <mergeCell ref="B58:G58"/>
    <mergeCell ref="H58:I58"/>
    <mergeCell ref="J58:K58"/>
    <mergeCell ref="B59:G59"/>
    <mergeCell ref="H59:I59"/>
    <mergeCell ref="J59:K59"/>
    <mergeCell ref="B56:G56"/>
    <mergeCell ref="H56:I56"/>
    <mergeCell ref="J56:K56"/>
    <mergeCell ref="B57:G57"/>
    <mergeCell ref="H57:I57"/>
    <mergeCell ref="J57:K57"/>
    <mergeCell ref="B54:G54"/>
    <mergeCell ref="H54:I54"/>
    <mergeCell ref="J54:K54"/>
    <mergeCell ref="B55:G55"/>
    <mergeCell ref="H55:I55"/>
    <mergeCell ref="J55:K55"/>
    <mergeCell ref="B52:G52"/>
    <mergeCell ref="H52:I52"/>
    <mergeCell ref="J52:K52"/>
    <mergeCell ref="B53:G53"/>
    <mergeCell ref="H53:I53"/>
    <mergeCell ref="J53:K53"/>
    <mergeCell ref="J51:K51"/>
    <mergeCell ref="B44:D44"/>
    <mergeCell ref="E44:H44"/>
    <mergeCell ref="B45:D45"/>
    <mergeCell ref="E45:H45"/>
    <mergeCell ref="B46:D46"/>
    <mergeCell ref="E46:H46"/>
    <mergeCell ref="B47:D47"/>
    <mergeCell ref="E47:H47"/>
    <mergeCell ref="A50:C50"/>
    <mergeCell ref="B51:G51"/>
    <mergeCell ref="H51:I51"/>
    <mergeCell ref="B41:D41"/>
    <mergeCell ref="E41:H41"/>
    <mergeCell ref="B42:D42"/>
    <mergeCell ref="E42:H42"/>
    <mergeCell ref="B43:D43"/>
    <mergeCell ref="E43:H43"/>
    <mergeCell ref="B38:D38"/>
    <mergeCell ref="E38:H38"/>
    <mergeCell ref="B39:D39"/>
    <mergeCell ref="E39:H39"/>
    <mergeCell ref="B40:D40"/>
    <mergeCell ref="E40:H40"/>
    <mergeCell ref="I37:J37"/>
    <mergeCell ref="A1:K1"/>
    <mergeCell ref="A3:B3"/>
    <mergeCell ref="C3:K3"/>
    <mergeCell ref="C5:K5"/>
    <mergeCell ref="A7:B7"/>
    <mergeCell ref="C7:D7"/>
    <mergeCell ref="A14:B14"/>
    <mergeCell ref="A19:C19"/>
    <mergeCell ref="A36:C36"/>
    <mergeCell ref="B37:D37"/>
    <mergeCell ref="E37:H37"/>
  </mergeCells>
  <dataValidations count="1">
    <dataValidation allowBlank="1" showInputMessage="1" showErrorMessage="1" promptTitle="Hinweis" prompt="Fügen Sie durch drücken der Tab Taste eine neue Zeile hinzu!" sqref="J61 A61:G61" xr:uid="{00000000-0002-0000-0B00-000000000000}"/>
  </dataValidations>
  <pageMargins left="0.59055118110236227" right="0.82677165354330717" top="1.0629921259842521" bottom="0.78740157480314965" header="0.31496062992125984" footer="0.31496062992125984"/>
  <pageSetup paperSize="9" scale="62" orientation="landscape" r:id="rId1"/>
  <headerFooter>
    <oddHeader>&amp;R&amp;G</oddHeader>
    <oddFooter>&amp;A&amp;RSeite &amp;P</oddFooter>
  </headerFooter>
  <rowBreaks count="2" manualBreakCount="2">
    <brk id="35" max="16383" man="1"/>
    <brk id="64" max="11"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Liste!$L$8:$L$10</xm:f>
          </x14:formula1>
          <xm:sqref>E21:E32</xm:sqref>
        </x14:dataValidation>
        <x14:dataValidation type="list" allowBlank="1" showInputMessage="1" showErrorMessage="1" xr:uid="{00000000-0002-0000-0B00-000002000000}">
          <x14:formula1>
            <xm:f>Liste!$L$21:$L$22</xm:f>
          </x14:formula1>
          <xm:sqref>J21:J32 K38:K47 L68:L81 L52 L54:L61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40"/>
  <sheetViews>
    <sheetView tabSelected="1" view="pageBreakPreview" zoomScale="85" zoomScaleNormal="100" zoomScaleSheetLayoutView="85" zoomScalePageLayoutView="60" workbookViewId="0">
      <selection activeCell="F18" sqref="F18"/>
    </sheetView>
  </sheetViews>
  <sheetFormatPr baseColWidth="10" defaultColWidth="11" defaultRowHeight="16.5"/>
  <cols>
    <col min="1" max="1" width="16.875" style="40" customWidth="1"/>
    <col min="2" max="2" width="26.875" style="40" customWidth="1"/>
    <col min="3" max="3" width="11" style="40"/>
    <col min="4" max="4" width="9.75" style="40" customWidth="1"/>
    <col min="5" max="5" width="23.25" style="40" customWidth="1"/>
    <col min="6" max="6" width="18.25" style="40" customWidth="1"/>
    <col min="7" max="7" width="14.375" style="40" customWidth="1"/>
    <col min="8" max="8" width="14.625" style="40" customWidth="1"/>
    <col min="9" max="9" width="15.625" style="40" customWidth="1"/>
    <col min="10" max="10" width="37.75" style="40" customWidth="1"/>
    <col min="11" max="11" width="5.75" style="40" customWidth="1"/>
    <col min="12" max="12" width="15.875" style="40" customWidth="1"/>
    <col min="13" max="16384" width="11" style="40"/>
  </cols>
  <sheetData>
    <row r="1" spans="1:10" ht="50.25" customHeight="1">
      <c r="A1" s="322" t="s">
        <v>109</v>
      </c>
      <c r="B1" s="323"/>
      <c r="C1" s="323"/>
      <c r="D1" s="323"/>
      <c r="E1" s="323"/>
      <c r="F1" s="323"/>
      <c r="G1" s="323"/>
    </row>
    <row r="2" spans="1:10" ht="58.5" customHeight="1">
      <c r="A2" s="294"/>
      <c r="B2" s="295"/>
      <c r="C2" s="295"/>
      <c r="D2" s="295"/>
      <c r="E2" s="295"/>
      <c r="F2" s="229" t="s">
        <v>110</v>
      </c>
      <c r="G2" s="230" t="s">
        <v>629</v>
      </c>
      <c r="H2" s="41"/>
      <c r="I2" s="41"/>
    </row>
    <row r="3" spans="1:10">
      <c r="A3" s="300"/>
      <c r="B3" s="301"/>
      <c r="C3" s="301"/>
      <c r="D3" s="301"/>
      <c r="E3" s="301"/>
      <c r="F3" s="301"/>
      <c r="G3" s="301"/>
      <c r="H3" s="188"/>
      <c r="I3" s="188"/>
      <c r="J3" s="42"/>
    </row>
    <row r="4" spans="1:10" ht="18.75" customHeight="1">
      <c r="A4" s="231" t="s">
        <v>67</v>
      </c>
      <c r="B4" s="296">
        <f>'Cost calculation - overview'!B10</f>
        <v>0</v>
      </c>
      <c r="C4" s="296"/>
      <c r="D4" s="296"/>
      <c r="E4" s="296"/>
      <c r="F4" s="224">
        <f>'Lead partner'!D15</f>
        <v>0</v>
      </c>
      <c r="G4" s="225"/>
      <c r="H4" s="188"/>
      <c r="I4" s="188"/>
      <c r="J4" s="42"/>
    </row>
    <row r="5" spans="1:10" ht="18.75" customHeight="1">
      <c r="A5" s="231" t="s">
        <v>41</v>
      </c>
      <c r="B5" s="296">
        <f>'Cost calculation - overview'!B11</f>
        <v>0</v>
      </c>
      <c r="C5" s="296"/>
      <c r="D5" s="296"/>
      <c r="E5" s="296"/>
      <c r="F5" s="224">
        <f>'Costs RP1'!D15</f>
        <v>0</v>
      </c>
      <c r="G5" s="225"/>
      <c r="H5" s="188"/>
      <c r="I5" s="188"/>
      <c r="J5" s="42"/>
    </row>
    <row r="6" spans="1:10" ht="18.75" customHeight="1">
      <c r="A6" s="231" t="s">
        <v>42</v>
      </c>
      <c r="B6" s="296">
        <f>'Cost calculation - overview'!B12</f>
        <v>0</v>
      </c>
      <c r="C6" s="296"/>
      <c r="D6" s="296"/>
      <c r="E6" s="296"/>
      <c r="F6" s="224">
        <f>'Costs RP2'!D15</f>
        <v>0</v>
      </c>
      <c r="G6" s="225"/>
      <c r="H6" s="188"/>
      <c r="I6" s="188"/>
      <c r="J6" s="42"/>
    </row>
    <row r="7" spans="1:10" ht="18.75" customHeight="1" thickBot="1">
      <c r="A7" s="231" t="s">
        <v>43</v>
      </c>
      <c r="B7" s="296">
        <f>'Cost calculation - overview'!B13</f>
        <v>0</v>
      </c>
      <c r="C7" s="296"/>
      <c r="D7" s="296"/>
      <c r="E7" s="296"/>
      <c r="F7" s="224">
        <f>'Costs RP3'!D15</f>
        <v>0</v>
      </c>
      <c r="G7" s="225"/>
      <c r="H7" s="188"/>
      <c r="I7" s="188"/>
      <c r="J7" s="42"/>
    </row>
    <row r="8" spans="1:10" ht="18.75" customHeight="1" thickBot="1">
      <c r="A8" s="296" t="s">
        <v>111</v>
      </c>
      <c r="B8" s="296"/>
      <c r="C8" s="296"/>
      <c r="D8" s="296"/>
      <c r="E8" s="296"/>
      <c r="F8" s="190">
        <f>SUM(F4:F7)</f>
        <v>0</v>
      </c>
      <c r="G8" s="179" t="e">
        <f>F8/F22</f>
        <v>#DIV/0!</v>
      </c>
      <c r="H8" s="188"/>
      <c r="I8" s="188"/>
      <c r="J8" s="42"/>
    </row>
    <row r="9" spans="1:10" ht="18.75" customHeight="1" thickTop="1" thickBot="1">
      <c r="A9" s="232"/>
      <c r="B9" s="232"/>
      <c r="C9" s="232"/>
      <c r="D9" s="232"/>
      <c r="E9" s="232"/>
      <c r="F9" s="232"/>
      <c r="G9" s="233"/>
      <c r="H9" s="188"/>
      <c r="I9" s="188"/>
      <c r="J9" s="42"/>
    </row>
    <row r="10" spans="1:10" ht="17.25" thickTop="1">
      <c r="A10" s="234" t="s">
        <v>112</v>
      </c>
      <c r="B10" s="235"/>
      <c r="C10" s="236"/>
      <c r="D10" s="236"/>
      <c r="E10" s="236"/>
      <c r="F10" s="237"/>
      <c r="G10" s="238"/>
      <c r="H10" s="44"/>
      <c r="I10" s="42"/>
    </row>
    <row r="11" spans="1:10">
      <c r="A11" s="239" t="s">
        <v>67</v>
      </c>
      <c r="B11" s="240">
        <f>B4</f>
        <v>0</v>
      </c>
      <c r="C11" s="297" t="s">
        <v>625</v>
      </c>
      <c r="D11" s="297"/>
      <c r="E11" s="298"/>
      <c r="F11" s="226">
        <f>'Lead partner'!D16</f>
        <v>0</v>
      </c>
      <c r="G11" s="227"/>
      <c r="H11" s="299"/>
      <c r="I11" s="299"/>
      <c r="J11" s="42"/>
    </row>
    <row r="12" spans="1:10">
      <c r="A12" s="239" t="s">
        <v>41</v>
      </c>
      <c r="B12" s="240">
        <f t="shared" ref="B12:B14" si="0">B5</f>
        <v>0</v>
      </c>
      <c r="C12" s="297" t="s">
        <v>625</v>
      </c>
      <c r="D12" s="297"/>
      <c r="E12" s="298"/>
      <c r="F12" s="224">
        <f>'Costs RP1'!D16</f>
        <v>0</v>
      </c>
      <c r="G12" s="227"/>
      <c r="H12" s="299"/>
      <c r="I12" s="299"/>
      <c r="J12" s="42"/>
    </row>
    <row r="13" spans="1:10">
      <c r="A13" s="239" t="s">
        <v>42</v>
      </c>
      <c r="B13" s="240">
        <f t="shared" si="0"/>
        <v>0</v>
      </c>
      <c r="C13" s="297" t="s">
        <v>625</v>
      </c>
      <c r="D13" s="297"/>
      <c r="E13" s="298"/>
      <c r="F13" s="224">
        <f>'Costs RP2'!D16</f>
        <v>0</v>
      </c>
      <c r="G13" s="227"/>
    </row>
    <row r="14" spans="1:10">
      <c r="A14" s="239" t="s">
        <v>43</v>
      </c>
      <c r="B14" s="240">
        <f t="shared" si="0"/>
        <v>0</v>
      </c>
      <c r="C14" s="297" t="s">
        <v>625</v>
      </c>
      <c r="D14" s="297"/>
      <c r="E14" s="298"/>
      <c r="F14" s="224">
        <f>'Costs RP3'!D16</f>
        <v>0</v>
      </c>
      <c r="G14" s="227"/>
    </row>
    <row r="15" spans="1:10" ht="17.25" thickBot="1">
      <c r="A15" s="292" t="s">
        <v>626</v>
      </c>
      <c r="B15" s="293"/>
      <c r="C15" s="293"/>
      <c r="D15" s="293"/>
      <c r="E15" s="293"/>
      <c r="F15" s="228">
        <f>SUM(F11:F14)</f>
        <v>0</v>
      </c>
      <c r="G15" s="243" t="e">
        <f>F15/F22</f>
        <v>#DIV/0!</v>
      </c>
    </row>
    <row r="16" spans="1:10" ht="18" thickTop="1" thickBot="1">
      <c r="A16" s="292"/>
      <c r="B16" s="293"/>
      <c r="C16" s="293"/>
      <c r="D16" s="293"/>
      <c r="E16" s="293"/>
      <c r="F16" s="241"/>
      <c r="G16" s="242"/>
    </row>
    <row r="17" spans="1:8" ht="18" customHeight="1" thickTop="1">
      <c r="A17" s="324" t="s">
        <v>113</v>
      </c>
      <c r="B17" s="325"/>
      <c r="C17" s="325"/>
      <c r="D17" s="325"/>
      <c r="E17" s="325"/>
      <c r="F17" s="325"/>
      <c r="G17" s="326"/>
    </row>
    <row r="18" spans="1:8" ht="30.75" customHeight="1">
      <c r="A18" s="327" t="s">
        <v>114</v>
      </c>
      <c r="B18" s="328"/>
      <c r="C18" s="328"/>
      <c r="D18" s="328"/>
      <c r="E18" s="329"/>
      <c r="F18" s="145">
        <v>0</v>
      </c>
      <c r="G18" s="330"/>
    </row>
    <row r="19" spans="1:8" ht="16.5" customHeight="1">
      <c r="A19" s="327" t="s">
        <v>114</v>
      </c>
      <c r="B19" s="328"/>
      <c r="C19" s="328"/>
      <c r="D19" s="328"/>
      <c r="E19" s="329"/>
      <c r="F19" s="146">
        <v>0</v>
      </c>
      <c r="G19" s="330"/>
    </row>
    <row r="20" spans="1:8" ht="17.25" thickBot="1">
      <c r="A20" s="331" t="s">
        <v>115</v>
      </c>
      <c r="B20" s="331"/>
      <c r="C20" s="331"/>
      <c r="D20" s="331"/>
      <c r="E20" s="332"/>
      <c r="F20" s="333">
        <f>SUM(F18:F19)</f>
        <v>0</v>
      </c>
      <c r="G20" s="334" t="e">
        <f>F20/F22</f>
        <v>#DIV/0!</v>
      </c>
    </row>
    <row r="21" spans="1:8">
      <c r="A21" s="335" t="s">
        <v>627</v>
      </c>
      <c r="B21" s="335"/>
      <c r="C21" s="335"/>
      <c r="D21" s="335"/>
      <c r="E21" s="336"/>
      <c r="F21" s="106">
        <f>SUM(F11:F14)</f>
        <v>0</v>
      </c>
      <c r="G21" s="232"/>
    </row>
    <row r="22" spans="1:8" ht="17.25" thickBot="1">
      <c r="A22" s="335" t="s">
        <v>81</v>
      </c>
      <c r="B22" s="335"/>
      <c r="C22" s="335"/>
      <c r="D22" s="335"/>
      <c r="E22" s="336"/>
      <c r="F22" s="107">
        <f>'Cost calculation - overview'!H15</f>
        <v>0</v>
      </c>
      <c r="G22" s="232"/>
    </row>
    <row r="23" spans="1:8" ht="17.25" thickBot="1">
      <c r="A23" s="337" t="s">
        <v>116</v>
      </c>
      <c r="B23" s="337"/>
      <c r="C23" s="337"/>
      <c r="D23" s="337"/>
      <c r="E23" s="338"/>
      <c r="F23" s="43">
        <f>F22-F21-F20-F8</f>
        <v>0</v>
      </c>
      <c r="G23" s="232"/>
    </row>
    <row r="24" spans="1:8" ht="17.25">
      <c r="A24" s="339"/>
      <c r="B24" s="232"/>
      <c r="C24" s="232"/>
      <c r="D24" s="232"/>
      <c r="E24" s="232"/>
      <c r="F24" s="232"/>
      <c r="G24" s="232"/>
    </row>
    <row r="25" spans="1:8" ht="17.25">
      <c r="A25" s="339"/>
      <c r="B25" s="232"/>
      <c r="C25" s="232"/>
      <c r="D25" s="232"/>
      <c r="E25" s="232"/>
      <c r="F25" s="232"/>
      <c r="G25" s="232"/>
    </row>
    <row r="26" spans="1:8">
      <c r="A26" s="232"/>
      <c r="B26" s="232"/>
      <c r="C26" s="232"/>
      <c r="D26" s="232"/>
      <c r="E26" s="232"/>
      <c r="F26" s="232"/>
      <c r="G26" s="232"/>
    </row>
    <row r="27" spans="1:8" ht="18.75">
      <c r="A27" s="340" t="s">
        <v>117</v>
      </c>
      <c r="B27" s="341"/>
      <c r="C27" s="341"/>
      <c r="D27" s="341"/>
      <c r="E27" s="341"/>
      <c r="F27" s="341"/>
      <c r="G27" s="341"/>
      <c r="H27"/>
    </row>
    <row r="28" spans="1:8">
      <c r="A28" s="341"/>
      <c r="B28" s="341"/>
      <c r="C28" s="341"/>
      <c r="D28" s="341"/>
      <c r="E28" s="341"/>
      <c r="F28" s="341"/>
      <c r="G28" s="341"/>
      <c r="H28"/>
    </row>
    <row r="29" spans="1:8" ht="54" customHeight="1" thickBot="1">
      <c r="A29" s="342"/>
      <c r="B29" s="343"/>
      <c r="C29" s="343"/>
      <c r="D29" s="344"/>
      <c r="E29" s="342"/>
      <c r="F29" s="343"/>
      <c r="G29" s="344"/>
    </row>
    <row r="30" spans="1:8" ht="35.25" customHeight="1">
      <c r="A30" s="345" t="s">
        <v>118</v>
      </c>
      <c r="B30" s="346"/>
      <c r="C30" s="346"/>
      <c r="D30" s="347"/>
      <c r="E30" s="345" t="s">
        <v>119</v>
      </c>
      <c r="F30" s="346"/>
      <c r="G30" s="347"/>
    </row>
    <row r="31" spans="1:8">
      <c r="A31" s="348"/>
      <c r="B31" s="348"/>
      <c r="C31" s="348"/>
      <c r="D31" s="348"/>
      <c r="E31" s="348"/>
      <c r="F31" s="348"/>
      <c r="G31" s="348"/>
    </row>
    <row r="32" spans="1:8" ht="54" customHeight="1">
      <c r="A32" s="342"/>
      <c r="B32" s="343"/>
      <c r="C32" s="343"/>
      <c r="D32" s="344"/>
      <c r="E32" s="342"/>
      <c r="F32" s="343"/>
      <c r="G32" s="344"/>
    </row>
    <row r="33" spans="1:7" ht="35.25" customHeight="1">
      <c r="A33" s="345" t="s">
        <v>118</v>
      </c>
      <c r="B33" s="346"/>
      <c r="C33" s="346"/>
      <c r="D33" s="347"/>
      <c r="E33" s="345" t="s">
        <v>119</v>
      </c>
      <c r="F33" s="346"/>
      <c r="G33" s="347"/>
    </row>
    <row r="34" spans="1:7">
      <c r="A34" s="348"/>
      <c r="B34" s="348"/>
      <c r="C34" s="348"/>
      <c r="D34" s="348"/>
      <c r="E34" s="348"/>
      <c r="F34" s="348"/>
      <c r="G34" s="348"/>
    </row>
    <row r="35" spans="1:7" ht="54" customHeight="1">
      <c r="A35" s="342"/>
      <c r="B35" s="343"/>
      <c r="C35" s="343"/>
      <c r="D35" s="344"/>
      <c r="E35" s="342"/>
      <c r="F35" s="343"/>
      <c r="G35" s="344"/>
    </row>
    <row r="36" spans="1:7" ht="35.25" customHeight="1">
      <c r="A36" s="345" t="s">
        <v>118</v>
      </c>
      <c r="B36" s="346"/>
      <c r="C36" s="346"/>
      <c r="D36" s="347"/>
      <c r="E36" s="345" t="s">
        <v>119</v>
      </c>
      <c r="F36" s="346"/>
      <c r="G36" s="347"/>
    </row>
    <row r="37" spans="1:7">
      <c r="A37" s="348"/>
      <c r="B37" s="348"/>
      <c r="C37" s="348"/>
      <c r="D37" s="348"/>
      <c r="E37" s="348"/>
      <c r="F37" s="348"/>
      <c r="G37" s="348"/>
    </row>
    <row r="38" spans="1:7" ht="54" customHeight="1">
      <c r="A38" s="342"/>
      <c r="B38" s="343"/>
      <c r="C38" s="343"/>
      <c r="D38" s="344"/>
      <c r="E38" s="342"/>
      <c r="F38" s="343"/>
      <c r="G38" s="344"/>
    </row>
    <row r="39" spans="1:7" ht="35.25" customHeight="1">
      <c r="A39" s="345" t="s">
        <v>118</v>
      </c>
      <c r="B39" s="346"/>
      <c r="C39" s="346"/>
      <c r="D39" s="347"/>
      <c r="E39" s="345" t="s">
        <v>119</v>
      </c>
      <c r="F39" s="346"/>
      <c r="G39" s="347"/>
    </row>
    <row r="40" spans="1:7">
      <c r="A40" s="348"/>
      <c r="B40" s="348"/>
      <c r="C40" s="348"/>
      <c r="D40" s="348"/>
      <c r="E40" s="348"/>
      <c r="F40" s="348"/>
      <c r="G40" s="348"/>
    </row>
  </sheetData>
  <sheetProtection algorithmName="SHA-512" hashValue="B7NvUAMAsRuG8+svsV1OK5x6QDe7wrOdI4n3Dp18HAq3sYGFKC2KPmsxU/p+d5O+bqrOS9lGQV6qrHra3ru80w==" saltValue="QcO915Usv61nwAkONCJfAw==" spinCount="100000" sheet="1" formatCells="0" formatRows="0" selectLockedCells="1"/>
  <mergeCells count="39">
    <mergeCell ref="H12:I12"/>
    <mergeCell ref="A3:G3"/>
    <mergeCell ref="B4:E4"/>
    <mergeCell ref="B5:E5"/>
    <mergeCell ref="A8:E8"/>
    <mergeCell ref="H11:I11"/>
    <mergeCell ref="C11:E11"/>
    <mergeCell ref="C12:E12"/>
    <mergeCell ref="A1:G1"/>
    <mergeCell ref="A2:E2"/>
    <mergeCell ref="A15:E15"/>
    <mergeCell ref="B6:E6"/>
    <mergeCell ref="B7:E7"/>
    <mergeCell ref="C13:E13"/>
    <mergeCell ref="C14:E14"/>
    <mergeCell ref="A30:D30"/>
    <mergeCell ref="E30:G30"/>
    <mergeCell ref="A29:D29"/>
    <mergeCell ref="E29:G29"/>
    <mergeCell ref="A16:E16"/>
    <mergeCell ref="A17:G17"/>
    <mergeCell ref="A19:E19"/>
    <mergeCell ref="A18:E18"/>
    <mergeCell ref="A20:E20"/>
    <mergeCell ref="A21:E21"/>
    <mergeCell ref="A22:E22"/>
    <mergeCell ref="A23:E23"/>
    <mergeCell ref="A32:D32"/>
    <mergeCell ref="E32:G32"/>
    <mergeCell ref="A33:D33"/>
    <mergeCell ref="E33:G33"/>
    <mergeCell ref="A35:D35"/>
    <mergeCell ref="E35:G35"/>
    <mergeCell ref="A36:D36"/>
    <mergeCell ref="E36:G36"/>
    <mergeCell ref="A38:D38"/>
    <mergeCell ref="E38:G38"/>
    <mergeCell ref="A39:D39"/>
    <mergeCell ref="E39:G39"/>
  </mergeCells>
  <dataValidations count="1">
    <dataValidation operator="equal" allowBlank="1" showErrorMessage="1" errorTitle="Falsche Eingabe" error="Bitte nur die Nummer (&gt;0) des Workpackages eingeben!" sqref="A16 A21 A3 A18:A19 B4:B7 A8 C11:C14" xr:uid="{00000000-0002-0000-0C00-000000000000}">
      <formula1>0</formula1>
      <formula2>0</formula2>
    </dataValidation>
  </dataValidations>
  <pageMargins left="0.70866141732283472" right="0.82677165354330717" top="1.1417322834645669" bottom="0.78740157480314965" header="0.31496062992125984" footer="0.31496062992125984"/>
  <pageSetup paperSize="9" scale="69" orientation="portrait" r:id="rId1"/>
  <headerFooter>
    <oddHeader xml:space="preserve">&amp;R&amp;G
</oddHeader>
    <oddFooter>&amp;C&amp;A&amp;R&amp;N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7"/>
  <sheetViews>
    <sheetView zoomScaleNormal="100" workbookViewId="0">
      <selection activeCell="G18" sqref="G18"/>
    </sheetView>
  </sheetViews>
  <sheetFormatPr baseColWidth="10" defaultColWidth="11" defaultRowHeight="15"/>
  <cols>
    <col min="1" max="2" width="11" style="118"/>
    <col min="3" max="3" width="16.875" style="118" customWidth="1"/>
    <col min="4" max="6" width="11" style="118"/>
    <col min="7" max="7" width="11.375" style="118" customWidth="1"/>
    <col min="8" max="8" width="11" style="118"/>
    <col min="9" max="9" width="13.75" style="118" customWidth="1"/>
    <col min="10" max="16384" width="11" style="118"/>
  </cols>
  <sheetData>
    <row r="1" spans="1:10" s="109" customFormat="1" ht="24.75" customHeight="1">
      <c r="A1" s="108" t="s">
        <v>120</v>
      </c>
      <c r="D1" s="110"/>
      <c r="E1" s="110"/>
    </row>
    <row r="2" spans="1:10" s="109" customFormat="1" ht="15.75">
      <c r="A2" s="111"/>
      <c r="D2" s="110"/>
      <c r="E2" s="110"/>
    </row>
    <row r="4" spans="1:10" s="112" customFormat="1" ht="12.75">
      <c r="A4" s="112" t="s">
        <v>121</v>
      </c>
    </row>
    <row r="5" spans="1:10" s="112" customFormat="1" ht="12.75">
      <c r="A5" s="112" t="s">
        <v>122</v>
      </c>
    </row>
    <row r="6" spans="1:10" s="112" customFormat="1" ht="12.75">
      <c r="A6" s="112" t="s">
        <v>123</v>
      </c>
    </row>
    <row r="7" spans="1:10" s="112" customFormat="1" ht="12.75">
      <c r="A7" s="112" t="s">
        <v>124</v>
      </c>
    </row>
    <row r="8" spans="1:10" s="112" customFormat="1" ht="12.75"/>
    <row r="9" spans="1:10" s="112" customFormat="1" ht="12.75">
      <c r="A9" s="112" t="s">
        <v>125</v>
      </c>
    </row>
    <row r="10" spans="1:10" s="112" customFormat="1" ht="12.75">
      <c r="A10" s="112" t="s">
        <v>126</v>
      </c>
    </row>
    <row r="11" spans="1:10" s="112" customFormat="1" ht="12.75">
      <c r="A11" s="112" t="s">
        <v>127</v>
      </c>
    </row>
    <row r="12" spans="1:10" s="112" customFormat="1" ht="12.75"/>
    <row r="13" spans="1:10" s="113" customFormat="1" ht="16.5" customHeight="1">
      <c r="A13" s="302" t="s">
        <v>128</v>
      </c>
      <c r="B13" s="302"/>
      <c r="C13" s="302"/>
      <c r="D13" s="302"/>
      <c r="E13" s="302"/>
      <c r="F13" s="302"/>
      <c r="G13" s="302"/>
      <c r="H13" s="302"/>
      <c r="I13" s="302"/>
      <c r="J13" s="302"/>
    </row>
    <row r="14" spans="1:10" s="112" customFormat="1" ht="16.5" customHeight="1">
      <c r="A14" s="112" t="s">
        <v>129</v>
      </c>
    </row>
    <row r="15" spans="1:10" s="112" customFormat="1" ht="12.75" customHeight="1">
      <c r="A15" s="112" t="s">
        <v>130</v>
      </c>
    </row>
    <row r="16" spans="1:10" s="112" customFormat="1" ht="12.75"/>
    <row r="17" spans="1:1" s="112" customFormat="1" ht="12.75"/>
    <row r="18" spans="1:1" s="112" customFormat="1" ht="12.75"/>
    <row r="19" spans="1:1" s="112" customFormat="1" ht="12.75">
      <c r="A19" s="114" t="s">
        <v>131</v>
      </c>
    </row>
    <row r="20" spans="1:1" s="112" customFormat="1" ht="12.75">
      <c r="A20" s="115"/>
    </row>
    <row r="21" spans="1:1" s="112" customFormat="1" ht="12.75">
      <c r="A21" s="115" t="s">
        <v>132</v>
      </c>
    </row>
    <row r="22" spans="1:1" s="112" customFormat="1" ht="12.75">
      <c r="A22" s="115" t="s">
        <v>133</v>
      </c>
    </row>
    <row r="23" spans="1:1" s="112" customFormat="1" ht="12.75">
      <c r="A23" s="115"/>
    </row>
    <row r="24" spans="1:1" s="112" customFormat="1" ht="12.75">
      <c r="A24" s="115" t="s">
        <v>134</v>
      </c>
    </row>
    <row r="25" spans="1:1" s="112" customFormat="1" ht="12.75">
      <c r="A25" s="115" t="s">
        <v>135</v>
      </c>
    </row>
    <row r="26" spans="1:1" s="112" customFormat="1" ht="12.75">
      <c r="A26" s="115" t="s">
        <v>136</v>
      </c>
    </row>
    <row r="27" spans="1:1" s="112" customFormat="1" ht="12.75">
      <c r="A27" s="115"/>
    </row>
    <row r="28" spans="1:1" s="112" customFormat="1" ht="12.75">
      <c r="A28" s="115" t="s">
        <v>137</v>
      </c>
    </row>
    <row r="29" spans="1:1" s="112" customFormat="1" ht="12.75"/>
    <row r="30" spans="1:1" s="112" customFormat="1" ht="12.75"/>
    <row r="31" spans="1:1" s="112" customFormat="1" ht="12.75"/>
    <row r="32" spans="1:1" s="112" customFormat="1" ht="12.75"/>
    <row r="33" spans="1:8" s="112" customFormat="1" ht="12.75">
      <c r="A33" s="116"/>
      <c r="B33" s="116"/>
      <c r="C33" s="116"/>
      <c r="F33" s="116"/>
      <c r="G33" s="116"/>
      <c r="H33" s="116"/>
    </row>
    <row r="34" spans="1:8" s="112" customFormat="1" ht="12.75">
      <c r="A34" s="112" t="s">
        <v>138</v>
      </c>
      <c r="F34" s="112" t="s">
        <v>139</v>
      </c>
    </row>
    <row r="35" spans="1:8" s="112" customFormat="1" ht="12.75"/>
    <row r="36" spans="1:8" s="112" customFormat="1" ht="12.75">
      <c r="A36" s="117" t="s">
        <v>140</v>
      </c>
    </row>
    <row r="37" spans="1:8" s="112" customFormat="1" ht="12.75"/>
  </sheetData>
  <protectedRanges>
    <protectedRange sqref="A30:I33" name="Register Erklärung"/>
  </protectedRanges>
  <mergeCells count="1">
    <mergeCell ref="A13:J13"/>
  </mergeCells>
  <pageMargins left="0.59055118110236227" right="0.39370078740157483" top="0.78740157480314965" bottom="0.78740157480314965"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0"/>
  <dimension ref="A1:N43"/>
  <sheetViews>
    <sheetView topLeftCell="J1" workbookViewId="0">
      <selection activeCell="L22" sqref="L22"/>
    </sheetView>
  </sheetViews>
  <sheetFormatPr baseColWidth="10" defaultColWidth="11" defaultRowHeight="16.5"/>
  <cols>
    <col min="1" max="1" width="11" style="4"/>
    <col min="2" max="2" width="44.375" customWidth="1"/>
    <col min="6" max="6" width="13.5" customWidth="1"/>
    <col min="7" max="7" width="21.375" customWidth="1"/>
    <col min="12" max="12" width="23.125" bestFit="1" customWidth="1"/>
    <col min="14" max="14" width="15.625" bestFit="1" customWidth="1"/>
  </cols>
  <sheetData>
    <row r="1" spans="1:14" ht="21.75" customHeight="1">
      <c r="A1" s="303" t="s">
        <v>141</v>
      </c>
      <c r="B1" s="303"/>
    </row>
    <row r="2" spans="1:14" s="17" customFormat="1" ht="18" customHeight="1">
      <c r="A2" s="18"/>
      <c r="B2" s="27" t="s">
        <v>142</v>
      </c>
      <c r="D2" s="27" t="s">
        <v>143</v>
      </c>
      <c r="G2" s="30" t="s">
        <v>144</v>
      </c>
      <c r="L2" s="30" t="s">
        <v>145</v>
      </c>
      <c r="N2" s="30" t="s">
        <v>146</v>
      </c>
    </row>
    <row r="3" spans="1:14">
      <c r="A3" s="4" t="s">
        <v>147</v>
      </c>
      <c r="B3" s="5" t="s">
        <v>91</v>
      </c>
      <c r="D3" s="5" t="s">
        <v>148</v>
      </c>
      <c r="G3" s="5" t="s">
        <v>148</v>
      </c>
      <c r="L3" s="5" t="s">
        <v>91</v>
      </c>
      <c r="N3" s="5" t="s">
        <v>91</v>
      </c>
    </row>
    <row r="4" spans="1:14">
      <c r="A4" s="4" t="s">
        <v>149</v>
      </c>
      <c r="B4" s="5" t="s">
        <v>150</v>
      </c>
      <c r="D4" s="5" t="s">
        <v>151</v>
      </c>
      <c r="G4" s="5" t="s">
        <v>152</v>
      </c>
      <c r="L4" s="5" t="s">
        <v>153</v>
      </c>
      <c r="N4" s="5" t="s">
        <v>154</v>
      </c>
    </row>
    <row r="5" spans="1:14">
      <c r="A5" s="4" t="s">
        <v>155</v>
      </c>
      <c r="B5" s="5" t="s">
        <v>156</v>
      </c>
      <c r="D5" s="5" t="s">
        <v>157</v>
      </c>
      <c r="G5" s="5" t="s">
        <v>158</v>
      </c>
      <c r="L5" s="5" t="s">
        <v>159</v>
      </c>
      <c r="N5" s="5" t="s">
        <v>160</v>
      </c>
    </row>
    <row r="6" spans="1:14">
      <c r="A6" s="4" t="s">
        <v>161</v>
      </c>
      <c r="B6" s="5" t="s">
        <v>162</v>
      </c>
      <c r="G6" s="5" t="s">
        <v>163</v>
      </c>
      <c r="N6" s="5" t="s">
        <v>164</v>
      </c>
    </row>
    <row r="7" spans="1:14">
      <c r="A7" s="4" t="s">
        <v>165</v>
      </c>
      <c r="B7" s="5" t="s">
        <v>166</v>
      </c>
      <c r="G7" s="5" t="s">
        <v>167</v>
      </c>
      <c r="L7" s="30" t="s">
        <v>168</v>
      </c>
      <c r="N7" s="5" t="s">
        <v>169</v>
      </c>
    </row>
    <row r="8" spans="1:14">
      <c r="B8" s="5"/>
      <c r="F8" s="3"/>
      <c r="G8" s="5" t="s">
        <v>170</v>
      </c>
      <c r="L8" s="5" t="s">
        <v>91</v>
      </c>
      <c r="N8" s="5" t="s">
        <v>171</v>
      </c>
    </row>
    <row r="9" spans="1:14">
      <c r="B9" s="5"/>
      <c r="F9" s="3"/>
      <c r="G9" s="5" t="s">
        <v>172</v>
      </c>
      <c r="L9" s="5" t="s">
        <v>173</v>
      </c>
      <c r="N9" s="5" t="s">
        <v>174</v>
      </c>
    </row>
    <row r="10" spans="1:14">
      <c r="B10" s="5"/>
      <c r="F10" s="3"/>
      <c r="G10" s="5" t="s">
        <v>175</v>
      </c>
      <c r="L10" s="5" t="s">
        <v>176</v>
      </c>
      <c r="N10" s="5" t="s">
        <v>177</v>
      </c>
    </row>
    <row r="11" spans="1:14">
      <c r="F11" s="3"/>
      <c r="N11" s="5" t="s">
        <v>178</v>
      </c>
    </row>
    <row r="12" spans="1:14">
      <c r="F12" s="3"/>
      <c r="N12" s="5" t="s">
        <v>179</v>
      </c>
    </row>
    <row r="13" spans="1:14">
      <c r="B13" s="29" t="s">
        <v>180</v>
      </c>
      <c r="G13" s="29" t="s">
        <v>181</v>
      </c>
      <c r="N13" s="5" t="s">
        <v>182</v>
      </c>
    </row>
    <row r="14" spans="1:14">
      <c r="A14" s="4" t="s">
        <v>183</v>
      </c>
      <c r="B14" s="5" t="s">
        <v>91</v>
      </c>
      <c r="G14" s="5" t="s">
        <v>91</v>
      </c>
      <c r="N14" s="5" t="s">
        <v>184</v>
      </c>
    </row>
    <row r="15" spans="1:14">
      <c r="A15" s="4" t="s">
        <v>185</v>
      </c>
      <c r="B15" s="5" t="s">
        <v>186</v>
      </c>
      <c r="G15" s="1" t="s">
        <v>187</v>
      </c>
      <c r="N15" s="5" t="s">
        <v>188</v>
      </c>
    </row>
    <row r="16" spans="1:14">
      <c r="A16" s="4" t="s">
        <v>189</v>
      </c>
      <c r="B16" s="5" t="s">
        <v>190</v>
      </c>
      <c r="G16" s="1" t="s">
        <v>191</v>
      </c>
    </row>
    <row r="17" spans="1:12" ht="17.25" thickBot="1">
      <c r="G17" s="1" t="s">
        <v>192</v>
      </c>
    </row>
    <row r="18" spans="1:12">
      <c r="B18" s="29" t="s">
        <v>193</v>
      </c>
      <c r="C18" s="2"/>
      <c r="D18" s="2"/>
      <c r="E18" s="2"/>
    </row>
    <row r="19" spans="1:12">
      <c r="A19" s="4" t="s">
        <v>194</v>
      </c>
      <c r="B19" s="5" t="s">
        <v>148</v>
      </c>
      <c r="C19" s="2"/>
      <c r="D19" s="2"/>
      <c r="E19" s="2"/>
    </row>
    <row r="20" spans="1:12">
      <c r="A20" s="4" t="s">
        <v>195</v>
      </c>
      <c r="B20" s="59" t="s">
        <v>196</v>
      </c>
      <c r="C20" s="2"/>
      <c r="D20" s="2"/>
      <c r="E20" s="2"/>
      <c r="G20" s="28" t="s">
        <v>197</v>
      </c>
      <c r="J20" s="29" t="s">
        <v>198</v>
      </c>
      <c r="L20" s="29" t="s">
        <v>613</v>
      </c>
    </row>
    <row r="21" spans="1:12">
      <c r="A21" s="4" t="s">
        <v>199</v>
      </c>
      <c r="B21" s="59" t="s">
        <v>200</v>
      </c>
      <c r="C21" s="2"/>
      <c r="D21" s="2"/>
      <c r="E21" s="2"/>
      <c r="G21" s="5" t="s">
        <v>91</v>
      </c>
      <c r="J21" s="5" t="s">
        <v>91</v>
      </c>
      <c r="L21" s="5" t="s">
        <v>616</v>
      </c>
    </row>
    <row r="22" spans="1:12">
      <c r="A22" s="4" t="s">
        <v>201</v>
      </c>
      <c r="B22" s="59" t="s">
        <v>202</v>
      </c>
      <c r="G22" s="5" t="s">
        <v>203</v>
      </c>
      <c r="J22" s="5" t="s">
        <v>204</v>
      </c>
      <c r="L22" s="5" t="s">
        <v>614</v>
      </c>
    </row>
    <row r="23" spans="1:12">
      <c r="A23" s="4" t="s">
        <v>205</v>
      </c>
      <c r="B23" s="5" t="s">
        <v>206</v>
      </c>
      <c r="G23" s="5" t="s">
        <v>207</v>
      </c>
      <c r="J23" s="5" t="s">
        <v>208</v>
      </c>
    </row>
    <row r="24" spans="1:12">
      <c r="G24" s="5" t="s">
        <v>209</v>
      </c>
      <c r="J24" s="5" t="s">
        <v>210</v>
      </c>
    </row>
    <row r="25" spans="1:12">
      <c r="B25" s="31" t="s">
        <v>211</v>
      </c>
      <c r="G25" s="5" t="s">
        <v>212</v>
      </c>
      <c r="J25" s="5" t="s">
        <v>213</v>
      </c>
    </row>
    <row r="26" spans="1:12">
      <c r="B26" s="26" t="s">
        <v>148</v>
      </c>
      <c r="J26" s="5" t="s">
        <v>214</v>
      </c>
    </row>
    <row r="27" spans="1:12">
      <c r="A27" s="4" t="s">
        <v>215</v>
      </c>
      <c r="B27" s="6" t="s">
        <v>216</v>
      </c>
      <c r="J27" s="5"/>
    </row>
    <row r="28" spans="1:12">
      <c r="A28" s="4" t="s">
        <v>217</v>
      </c>
      <c r="B28" s="6" t="s">
        <v>218</v>
      </c>
    </row>
    <row r="30" spans="1:12">
      <c r="B30" s="29" t="s">
        <v>219</v>
      </c>
    </row>
    <row r="31" spans="1:12">
      <c r="A31" s="4" t="s">
        <v>220</v>
      </c>
      <c r="B31" s="5" t="s">
        <v>221</v>
      </c>
    </row>
    <row r="32" spans="1:12">
      <c r="A32" s="4" t="s">
        <v>222</v>
      </c>
      <c r="B32" s="5" t="s">
        <v>223</v>
      </c>
    </row>
    <row r="33" spans="1:2">
      <c r="A33" s="4" t="s">
        <v>224</v>
      </c>
      <c r="B33" s="5" t="s">
        <v>225</v>
      </c>
    </row>
    <row r="34" spans="1:2">
      <c r="A34" s="4" t="s">
        <v>226</v>
      </c>
      <c r="B34" s="5" t="s">
        <v>227</v>
      </c>
    </row>
    <row r="35" spans="1:2">
      <c r="A35" s="4" t="s">
        <v>228</v>
      </c>
      <c r="B35" s="5" t="s">
        <v>229</v>
      </c>
    </row>
    <row r="37" spans="1:2" ht="27.75" customHeight="1"/>
    <row r="38" spans="1:2" ht="42" customHeight="1">
      <c r="A38" s="34"/>
      <c r="B38" s="35"/>
    </row>
    <row r="39" spans="1:2" ht="40.5" customHeight="1">
      <c r="A39" s="34"/>
    </row>
    <row r="40" spans="1:2" ht="27" customHeight="1">
      <c r="A40" s="34"/>
    </row>
    <row r="41" spans="1:2" ht="18.75" customHeight="1">
      <c r="A41" s="34"/>
    </row>
    <row r="42" spans="1:2" ht="18.75" customHeight="1">
      <c r="A42" s="34"/>
    </row>
    <row r="43" spans="1:2">
      <c r="A43" s="34"/>
    </row>
  </sheetData>
  <sheetProtection selectLockedCells="1"/>
  <mergeCells count="1">
    <mergeCell ref="A1:B1"/>
  </mergeCells>
  <pageMargins left="0.7" right="0.7" top="0.78740157499999996" bottom="0.78740157499999996"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71"/>
  <dimension ref="A1:AP1027"/>
  <sheetViews>
    <sheetView topLeftCell="D1" workbookViewId="0">
      <selection activeCell="B2" sqref="B2"/>
    </sheetView>
  </sheetViews>
  <sheetFormatPr baseColWidth="10" defaultColWidth="11"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ht="15.75" customHeight="1">
      <c r="B1" s="7" t="s">
        <v>230</v>
      </c>
      <c r="C1" s="7"/>
      <c r="D1" s="7" t="s">
        <v>231</v>
      </c>
      <c r="J1" s="8"/>
      <c r="Q1" s="8"/>
      <c r="R1" s="8"/>
      <c r="S1" s="8"/>
      <c r="T1" s="8"/>
      <c r="U1" s="8"/>
      <c r="V1" s="8"/>
      <c r="W1" s="8"/>
      <c r="X1" s="8"/>
      <c r="Y1" s="8"/>
      <c r="Z1" s="8"/>
      <c r="AA1" s="8"/>
    </row>
    <row r="2" spans="1:42" s="10" customFormat="1" ht="13.5">
      <c r="B2" s="11" t="e">
        <f>#REF!</f>
        <v>#REF!</v>
      </c>
      <c r="C2" s="11"/>
      <c r="D2" s="15" t="e">
        <f>VLOOKUP($B$2,$B$2:$AA$24,2)</f>
        <v>#REF!</v>
      </c>
      <c r="E2" s="15" t="e">
        <f>VLOOKUP($B$2,$B$2:$AA$24,3)</f>
        <v>#REF!</v>
      </c>
      <c r="F2" s="15" t="e">
        <f>VLOOKUP($B$2,$B$2:$AA$24,4)</f>
        <v>#REF!</v>
      </c>
      <c r="G2" s="15" t="e">
        <f>VLOOKUP($B$2,$B$2:$AA$24,5)</f>
        <v>#REF!</v>
      </c>
      <c r="H2" s="15" t="e">
        <f>VLOOKUP($B$2,$B$2:$AA$24,6)</f>
        <v>#REF!</v>
      </c>
      <c r="I2" s="15" t="e">
        <f>VLOOKUP($B$2,$B$2:$AA$24,7)</f>
        <v>#REF!</v>
      </c>
      <c r="J2" s="15" t="e">
        <f>VLOOKUP($B$2,$B$2:$AA$24,8)</f>
        <v>#REF!</v>
      </c>
      <c r="K2" s="15" t="e">
        <f>VLOOKUP($B$2,$B$2:$AA$24,9)</f>
        <v>#REF!</v>
      </c>
      <c r="L2" s="15" t="e">
        <f>VLOOKUP($B$2,$B$2:$AA$24,10)</f>
        <v>#REF!</v>
      </c>
      <c r="M2" s="15" t="e">
        <f>VLOOKUP($B$2,$B$2:$AA$24,11)</f>
        <v>#REF!</v>
      </c>
      <c r="N2" s="15" t="e">
        <f>VLOOKUP($B$2,$B$2:$AA$24,12)</f>
        <v>#REF!</v>
      </c>
      <c r="O2" s="15" t="e">
        <f>VLOOKUP($B$2,$B$2:$AA$24,13)</f>
        <v>#REF!</v>
      </c>
      <c r="P2" s="15" t="e">
        <f>VLOOKUP($B$2,$B$2:$AA$24,14)</f>
        <v>#REF!</v>
      </c>
      <c r="Q2" s="15" t="e">
        <f>VLOOKUP($B$2,$B$2:$AA$24,15)</f>
        <v>#REF!</v>
      </c>
      <c r="R2" s="15" t="e">
        <f>VLOOKUP($B$2,$B$2:$AA$24,16)</f>
        <v>#REF!</v>
      </c>
      <c r="S2" s="15" t="e">
        <f>VLOOKUP($B$2,$B$2:$AA$24,17)</f>
        <v>#REF!</v>
      </c>
      <c r="T2" s="15" t="e">
        <f>VLOOKUP($B$2,$B$2:$AA$24,18)</f>
        <v>#REF!</v>
      </c>
      <c r="U2" s="15" t="e">
        <f>VLOOKUP($B$2,$B$2:$AA$24,19)</f>
        <v>#REF!</v>
      </c>
      <c r="V2" s="15" t="e">
        <f>VLOOKUP($B$2,$B$2:$AA$24,20)</f>
        <v>#REF!</v>
      </c>
      <c r="W2" s="15" t="e">
        <f>VLOOKUP($B$2,$B$2:$AA$24,21)</f>
        <v>#REF!</v>
      </c>
      <c r="X2" s="15" t="e">
        <f>VLOOKUP($B$2,$B$2:$AA$24,22)</f>
        <v>#REF!</v>
      </c>
      <c r="Y2" s="15" t="e">
        <f>VLOOKUP($B$2,$B$2:$AA$24,23)</f>
        <v>#REF!</v>
      </c>
      <c r="Z2" s="15" t="e">
        <f>VLOOKUP($B$2,$B$2:$AA$24,24)</f>
        <v>#REF!</v>
      </c>
      <c r="AA2" s="15" t="e">
        <f>VLOOKUP($B$2,$B$2:$AA$24,25)</f>
        <v>#REF!</v>
      </c>
    </row>
    <row r="3" spans="1:42" s="10" customFormat="1" ht="13.5">
      <c r="B3" s="11" t="s">
        <v>232</v>
      </c>
      <c r="C3" s="11"/>
      <c r="D3" s="11"/>
      <c r="E3" s="11"/>
      <c r="F3" s="11"/>
      <c r="G3" s="11"/>
      <c r="H3" s="11"/>
      <c r="I3" s="11"/>
      <c r="J3" s="11"/>
      <c r="K3" s="11"/>
      <c r="L3" s="11"/>
      <c r="M3" s="11"/>
      <c r="N3" s="11"/>
      <c r="O3" s="11"/>
      <c r="P3" s="11"/>
      <c r="Q3" s="11"/>
      <c r="R3" s="11"/>
      <c r="S3" s="11"/>
      <c r="T3" s="11"/>
      <c r="U3" s="11"/>
      <c r="V3" s="11"/>
      <c r="W3" s="11"/>
      <c r="X3" s="11"/>
      <c r="Y3" s="11"/>
      <c r="Z3" s="11"/>
      <c r="AA3" s="11"/>
    </row>
    <row r="4" spans="1:42" ht="15.75" customHeight="1">
      <c r="A4" s="8"/>
      <c r="B4" s="9" t="s">
        <v>233</v>
      </c>
      <c r="C4" s="9" t="s">
        <v>232</v>
      </c>
      <c r="D4" s="9" t="s">
        <v>234</v>
      </c>
      <c r="E4" s="9" t="s">
        <v>235</v>
      </c>
      <c r="F4" s="9" t="s">
        <v>236</v>
      </c>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ht="15.75" customHeight="1">
      <c r="A5" s="8"/>
      <c r="B5" s="9" t="s">
        <v>237</v>
      </c>
      <c r="C5" s="9" t="s">
        <v>232</v>
      </c>
      <c r="D5" s="9" t="s">
        <v>238</v>
      </c>
      <c r="E5" s="9" t="s">
        <v>239</v>
      </c>
      <c r="F5" s="9" t="s">
        <v>240</v>
      </c>
      <c r="G5" s="9" t="s">
        <v>241</v>
      </c>
      <c r="H5" s="9" t="s">
        <v>242</v>
      </c>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ht="15.75" customHeight="1">
      <c r="A6" s="8"/>
      <c r="B6" s="9" t="s">
        <v>243</v>
      </c>
      <c r="C6" s="9" t="s">
        <v>232</v>
      </c>
      <c r="D6" s="9" t="s">
        <v>244</v>
      </c>
      <c r="E6" s="9" t="s">
        <v>245</v>
      </c>
      <c r="F6" s="9" t="s">
        <v>246</v>
      </c>
      <c r="G6" s="9" t="s">
        <v>247</v>
      </c>
      <c r="H6" s="9" t="s">
        <v>248</v>
      </c>
      <c r="I6" s="9" t="s">
        <v>249</v>
      </c>
      <c r="J6" s="9" t="s">
        <v>250</v>
      </c>
      <c r="K6" s="9" t="s">
        <v>251</v>
      </c>
      <c r="L6" s="9" t="s">
        <v>252</v>
      </c>
      <c r="M6" s="9" t="s">
        <v>253</v>
      </c>
      <c r="N6" s="9" t="s">
        <v>254</v>
      </c>
      <c r="O6" s="9" t="s">
        <v>255</v>
      </c>
      <c r="P6" s="9" t="s">
        <v>256</v>
      </c>
      <c r="Q6" s="9" t="s">
        <v>257</v>
      </c>
      <c r="R6" s="9" t="s">
        <v>258</v>
      </c>
      <c r="S6" s="9" t="s">
        <v>259</v>
      </c>
      <c r="T6" s="9" t="s">
        <v>260</v>
      </c>
      <c r="U6" s="9" t="s">
        <v>261</v>
      </c>
      <c r="V6" s="9" t="s">
        <v>262</v>
      </c>
      <c r="W6" s="9" t="s">
        <v>263</v>
      </c>
      <c r="X6" s="9" t="s">
        <v>264</v>
      </c>
      <c r="Y6" s="9" t="s">
        <v>265</v>
      </c>
      <c r="Z6" s="9" t="s">
        <v>266</v>
      </c>
      <c r="AA6" s="9" t="s">
        <v>267</v>
      </c>
      <c r="AB6" s="9"/>
      <c r="AC6" s="9"/>
      <c r="AD6" s="9"/>
      <c r="AE6" s="9"/>
      <c r="AF6" s="9"/>
      <c r="AG6" s="9"/>
      <c r="AH6" s="9"/>
      <c r="AI6" s="9"/>
      <c r="AJ6" s="9"/>
      <c r="AK6" s="9"/>
      <c r="AL6" s="9"/>
      <c r="AM6" s="9"/>
      <c r="AN6" s="9"/>
      <c r="AO6" s="9"/>
      <c r="AP6" s="9"/>
    </row>
    <row r="7" spans="1:42" ht="15.75" customHeight="1">
      <c r="A7" s="8"/>
      <c r="B7" s="9" t="s">
        <v>268</v>
      </c>
      <c r="C7" s="9" t="s">
        <v>232</v>
      </c>
      <c r="D7" s="9" t="s">
        <v>269</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row>
    <row r="8" spans="1:42" ht="15.75" customHeight="1">
      <c r="A8" s="8"/>
      <c r="B8" s="9" t="s">
        <v>270</v>
      </c>
      <c r="C8" s="9" t="s">
        <v>232</v>
      </c>
      <c r="D8" s="9" t="s">
        <v>271</v>
      </c>
      <c r="E8" s="9" t="s">
        <v>272</v>
      </c>
      <c r="F8" s="9" t="s">
        <v>273</v>
      </c>
      <c r="G8" s="9" t="s">
        <v>274</v>
      </c>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row>
    <row r="9" spans="1:42" ht="15.75" customHeight="1">
      <c r="A9" s="8"/>
      <c r="B9" s="9" t="s">
        <v>275</v>
      </c>
      <c r="C9" s="9" t="s">
        <v>232</v>
      </c>
      <c r="D9" s="9" t="s">
        <v>276</v>
      </c>
      <c r="E9" s="9" t="s">
        <v>277</v>
      </c>
      <c r="F9" s="9" t="s">
        <v>278</v>
      </c>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row>
    <row r="10" spans="1:42" ht="15.75" customHeight="1">
      <c r="A10" s="8"/>
      <c r="B10" s="9" t="s">
        <v>279</v>
      </c>
      <c r="C10" s="9" t="s">
        <v>232</v>
      </c>
      <c r="D10" s="9" t="s">
        <v>280</v>
      </c>
      <c r="E10" s="9" t="s">
        <v>281</v>
      </c>
      <c r="F10" s="9" t="s">
        <v>282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ht="15.75" customHeight="1">
      <c r="A11" s="8"/>
      <c r="B11" s="9" t="s">
        <v>283</v>
      </c>
      <c r="C11" s="9" t="s">
        <v>232</v>
      </c>
      <c r="D11" s="9" t="s">
        <v>284</v>
      </c>
      <c r="E11" s="9" t="s">
        <v>285</v>
      </c>
      <c r="F11" s="9" t="s">
        <v>286</v>
      </c>
      <c r="G11" s="9" t="s">
        <v>287</v>
      </c>
      <c r="H11" s="9" t="s">
        <v>288</v>
      </c>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2" ht="15.75" customHeight="1">
      <c r="A12" s="8"/>
      <c r="B12" s="9" t="s">
        <v>289</v>
      </c>
      <c r="C12" s="9" t="s">
        <v>232</v>
      </c>
      <c r="D12" s="9" t="s">
        <v>290</v>
      </c>
      <c r="E12" s="9" t="s">
        <v>291</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2" ht="15.75" customHeight="1">
      <c r="A13" s="8"/>
      <c r="B13" s="9" t="s">
        <v>292</v>
      </c>
      <c r="C13" s="9" t="s">
        <v>232</v>
      </c>
      <c r="D13" s="9" t="s">
        <v>293</v>
      </c>
      <c r="E13" s="9" t="s">
        <v>294</v>
      </c>
      <c r="F13" s="9" t="s">
        <v>295</v>
      </c>
      <c r="G13" s="9" t="s">
        <v>296</v>
      </c>
      <c r="H13" s="9" t="s">
        <v>297</v>
      </c>
      <c r="I13" s="9" t="s">
        <v>298</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2" ht="15.75" customHeight="1">
      <c r="A14" s="8"/>
      <c r="B14" s="9" t="s">
        <v>299</v>
      </c>
      <c r="C14" s="9" t="s">
        <v>232</v>
      </c>
      <c r="D14" s="9" t="s">
        <v>300</v>
      </c>
      <c r="E14" s="9" t="s">
        <v>301</v>
      </c>
      <c r="F14" s="9" t="s">
        <v>302</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ht="15.75" customHeight="1">
      <c r="A15" s="8"/>
      <c r="B15" s="9" t="s">
        <v>303</v>
      </c>
      <c r="C15" s="9" t="s">
        <v>232</v>
      </c>
      <c r="D15" s="9" t="s">
        <v>304</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2" ht="15.75" customHeight="1">
      <c r="A16" s="8"/>
      <c r="B16" s="9" t="s">
        <v>305</v>
      </c>
      <c r="C16" s="9" t="s">
        <v>232</v>
      </c>
      <c r="D16" s="9" t="s">
        <v>306</v>
      </c>
      <c r="E16" s="9" t="s">
        <v>307</v>
      </c>
      <c r="F16" s="9" t="s">
        <v>308</v>
      </c>
      <c r="G16" s="9" t="s">
        <v>309</v>
      </c>
      <c r="H16" s="9" t="s">
        <v>310</v>
      </c>
      <c r="I16" s="9" t="s">
        <v>311</v>
      </c>
      <c r="J16" s="9" t="s">
        <v>312</v>
      </c>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42" ht="15.75" customHeight="1">
      <c r="A17" s="8"/>
      <c r="B17" s="9" t="s">
        <v>313</v>
      </c>
      <c r="C17" s="9" t="s">
        <v>232</v>
      </c>
      <c r="D17" s="9" t="s">
        <v>314</v>
      </c>
      <c r="E17" s="9" t="s">
        <v>315</v>
      </c>
      <c r="F17" s="9" t="s">
        <v>316</v>
      </c>
      <c r="G17" s="9" t="s">
        <v>317</v>
      </c>
      <c r="H17" s="9" t="s">
        <v>318</v>
      </c>
      <c r="I17" s="9" t="s">
        <v>319</v>
      </c>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row>
    <row r="18" spans="1:42" ht="15.75" customHeight="1">
      <c r="A18" s="8"/>
      <c r="B18" s="9" t="s">
        <v>320</v>
      </c>
      <c r="C18" s="9" t="s">
        <v>232</v>
      </c>
      <c r="D18" s="9" t="s">
        <v>321</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42" ht="15.75" customHeight="1">
      <c r="A19" s="8"/>
      <c r="B19" s="9" t="s">
        <v>322</v>
      </c>
      <c r="C19" s="9" t="s">
        <v>232</v>
      </c>
      <c r="D19" s="9" t="s">
        <v>323</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42" ht="15.75" customHeight="1">
      <c r="A20" s="8"/>
      <c r="B20" s="9" t="s">
        <v>324</v>
      </c>
      <c r="C20" s="9" t="s">
        <v>232</v>
      </c>
      <c r="D20" s="9" t="s">
        <v>325</v>
      </c>
      <c r="E20" s="9" t="s">
        <v>326</v>
      </c>
      <c r="F20" s="9" t="s">
        <v>327</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42" ht="15.75" customHeight="1">
      <c r="A21" s="8"/>
      <c r="B21" s="9" t="s">
        <v>328</v>
      </c>
      <c r="C21" s="9" t="s">
        <v>232</v>
      </c>
      <c r="D21" s="9" t="s">
        <v>329</v>
      </c>
      <c r="E21" s="9" t="s">
        <v>330</v>
      </c>
      <c r="F21" s="9" t="s">
        <v>331</v>
      </c>
      <c r="G21" s="9" t="s">
        <v>332</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row>
    <row r="22" spans="1:42" ht="15.75" customHeight="1">
      <c r="A22" s="8"/>
      <c r="B22" s="9" t="s">
        <v>333</v>
      </c>
      <c r="C22" s="9" t="s">
        <v>232</v>
      </c>
      <c r="D22" s="9" t="s">
        <v>334</v>
      </c>
      <c r="E22" s="9" t="s">
        <v>335</v>
      </c>
      <c r="F22" s="9" t="s">
        <v>336</v>
      </c>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ht="15.75" customHeight="1">
      <c r="A23" s="8"/>
      <c r="B23" s="9" t="s">
        <v>337</v>
      </c>
      <c r="C23" s="9" t="s">
        <v>232</v>
      </c>
      <c r="D23" s="9" t="s">
        <v>338</v>
      </c>
      <c r="E23" s="9" t="s">
        <v>339</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row>
    <row r="24" spans="1:42" ht="15.75" customHeight="1">
      <c r="A24" s="8"/>
      <c r="B24" s="9" t="s">
        <v>340</v>
      </c>
      <c r="C24" s="9" t="s">
        <v>232</v>
      </c>
      <c r="D24" s="9" t="s">
        <v>341</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row>
    <row r="25" spans="1:42" ht="15.75" customHeight="1">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row>
    <row r="26" spans="1:42">
      <c r="B26" s="11" t="e">
        <f>#REF!</f>
        <v>#REF!</v>
      </c>
      <c r="C26" s="9"/>
      <c r="D26" s="16" t="e">
        <f>VLOOKUP($B$26,$B$26:$AA$115,2)</f>
        <v>#REF!</v>
      </c>
      <c r="E26" s="16" t="e">
        <f>VLOOKUP($B$26,$B$26:$AA$115,3)</f>
        <v>#REF!</v>
      </c>
      <c r="F26" s="16" t="e">
        <f>VLOOKUP($B$26,$B$26:$AA$115,4)</f>
        <v>#REF!</v>
      </c>
      <c r="G26" s="16"/>
      <c r="H26" s="16"/>
      <c r="I26" s="16"/>
      <c r="J26" s="16"/>
      <c r="K26" s="16"/>
      <c r="L26" s="16"/>
      <c r="M26" s="16"/>
      <c r="N26" s="16"/>
      <c r="O26" s="16"/>
      <c r="P26" s="16"/>
      <c r="Q26" s="16"/>
      <c r="R26" s="9"/>
      <c r="S26" s="9"/>
      <c r="T26" s="9"/>
      <c r="U26" s="9"/>
      <c r="V26" s="9"/>
      <c r="W26" s="9"/>
      <c r="X26" s="9"/>
      <c r="Y26" s="9"/>
      <c r="Z26" s="9"/>
      <c r="AA26" s="9" t="e">
        <f>VLOOKUP($B$26,$B$26:$AA$115,2)</f>
        <v>#REF!</v>
      </c>
      <c r="AB26" s="9"/>
      <c r="AC26" s="9"/>
      <c r="AD26" s="9"/>
      <c r="AE26" s="9"/>
      <c r="AF26" s="9"/>
      <c r="AG26" s="9"/>
      <c r="AH26" s="9"/>
      <c r="AI26" s="9"/>
      <c r="AJ26" s="9"/>
      <c r="AK26" s="9"/>
      <c r="AL26" s="9"/>
      <c r="AM26" s="9"/>
      <c r="AN26" s="9"/>
      <c r="AO26" s="9"/>
      <c r="AP26" s="9"/>
    </row>
    <row r="27" spans="1:42" ht="17.25" thickBot="1">
      <c r="B27" s="11" t="s">
        <v>232</v>
      </c>
    </row>
    <row r="28" spans="1:42" ht="91.5" thickBot="1">
      <c r="B28" s="12" t="s">
        <v>234</v>
      </c>
      <c r="C28" s="9" t="s">
        <v>232</v>
      </c>
      <c r="D28" s="14" t="s">
        <v>342</v>
      </c>
      <c r="E28" s="14" t="s">
        <v>343</v>
      </c>
      <c r="F28" s="14" t="s">
        <v>344</v>
      </c>
      <c r="G28" s="14" t="s">
        <v>345</v>
      </c>
      <c r="H28" s="14" t="s">
        <v>346</v>
      </c>
      <c r="I28" s="14" t="s">
        <v>347</v>
      </c>
      <c r="J28" s="14" t="s">
        <v>348</v>
      </c>
      <c r="K28" s="14"/>
      <c r="L28" s="14"/>
    </row>
    <row r="29" spans="1:42" ht="40.5" thickBot="1">
      <c r="B29" s="12" t="s">
        <v>235</v>
      </c>
      <c r="C29" s="9" t="s">
        <v>232</v>
      </c>
      <c r="D29" s="14" t="s">
        <v>349</v>
      </c>
      <c r="E29" s="14" t="s">
        <v>350</v>
      </c>
      <c r="F29" s="14" t="s">
        <v>351</v>
      </c>
      <c r="G29" s="14" t="s">
        <v>352</v>
      </c>
      <c r="H29" s="14"/>
      <c r="I29" s="14"/>
      <c r="J29" s="14"/>
      <c r="K29" s="14"/>
      <c r="L29" s="14"/>
    </row>
    <row r="30" spans="1:42" ht="17.25" thickBot="1">
      <c r="B30" s="12" t="s">
        <v>236</v>
      </c>
      <c r="C30" s="9" t="s">
        <v>232</v>
      </c>
      <c r="D30" s="14" t="s">
        <v>353</v>
      </c>
      <c r="E30" s="14" t="s">
        <v>354</v>
      </c>
      <c r="F30" s="14"/>
      <c r="G30" s="14"/>
      <c r="H30" s="14"/>
      <c r="I30" s="14"/>
      <c r="J30" s="14"/>
      <c r="K30" s="14"/>
      <c r="L30" s="14"/>
    </row>
    <row r="31" spans="1:42" ht="17.25" thickBot="1">
      <c r="B31" s="12" t="s">
        <v>238</v>
      </c>
      <c r="C31" s="9" t="s">
        <v>232</v>
      </c>
      <c r="D31" s="14" t="s">
        <v>355</v>
      </c>
      <c r="E31" s="14" t="s">
        <v>356</v>
      </c>
      <c r="F31" s="14"/>
      <c r="G31" s="14"/>
      <c r="H31" s="14"/>
      <c r="I31" s="14"/>
      <c r="J31" s="14"/>
      <c r="K31" s="14"/>
      <c r="L31" s="14"/>
    </row>
    <row r="32" spans="1:42" ht="17.25" thickBot="1">
      <c r="B32" s="12" t="s">
        <v>239</v>
      </c>
      <c r="C32" s="9" t="s">
        <v>232</v>
      </c>
      <c r="D32" s="14" t="s">
        <v>357</v>
      </c>
      <c r="E32" s="14" t="s">
        <v>358</v>
      </c>
      <c r="F32" s="14"/>
      <c r="G32" s="14"/>
      <c r="H32" s="14"/>
      <c r="I32" s="14"/>
      <c r="J32" s="14"/>
      <c r="K32" s="14"/>
      <c r="L32" s="14"/>
    </row>
    <row r="33" spans="2:12" ht="17.25" thickBot="1">
      <c r="B33" s="12" t="s">
        <v>240</v>
      </c>
      <c r="C33" s="9" t="s">
        <v>232</v>
      </c>
      <c r="D33" s="14" t="s">
        <v>359</v>
      </c>
      <c r="E33" s="14" t="s">
        <v>360</v>
      </c>
      <c r="F33" s="14"/>
      <c r="G33" s="14"/>
      <c r="H33" s="14"/>
      <c r="I33" s="14"/>
      <c r="J33" s="14"/>
      <c r="K33" s="14"/>
      <c r="L33" s="14"/>
    </row>
    <row r="34" spans="2:12" ht="17.25" thickBot="1">
      <c r="B34" s="12" t="s">
        <v>241</v>
      </c>
      <c r="C34" s="9" t="s">
        <v>232</v>
      </c>
      <c r="D34" s="14" t="s">
        <v>361</v>
      </c>
      <c r="E34" s="14" t="s">
        <v>362</v>
      </c>
      <c r="F34" s="14"/>
      <c r="G34" s="14"/>
      <c r="H34" s="14"/>
      <c r="I34" s="14"/>
      <c r="J34" s="14"/>
      <c r="K34" s="14"/>
      <c r="L34" s="14"/>
    </row>
    <row r="35" spans="2:12" ht="27.75" thickBot="1">
      <c r="B35" s="12" t="s">
        <v>242</v>
      </c>
      <c r="C35" s="9" t="s">
        <v>232</v>
      </c>
      <c r="D35" s="14" t="s">
        <v>363</v>
      </c>
      <c r="E35" s="14" t="s">
        <v>364</v>
      </c>
      <c r="F35" s="14"/>
      <c r="G35" s="14"/>
      <c r="H35" s="14"/>
      <c r="I35" s="14"/>
      <c r="J35" s="14"/>
      <c r="K35" s="14"/>
      <c r="L35" s="14"/>
    </row>
    <row r="36" spans="2:12" ht="104.25" thickBot="1">
      <c r="B36" s="12" t="s">
        <v>244</v>
      </c>
      <c r="C36" s="9" t="s">
        <v>232</v>
      </c>
      <c r="D36" s="14" t="s">
        <v>365</v>
      </c>
      <c r="E36" s="14" t="s">
        <v>366</v>
      </c>
      <c r="F36" s="14" t="s">
        <v>367</v>
      </c>
      <c r="G36" s="14" t="s">
        <v>368</v>
      </c>
      <c r="H36" s="14" t="s">
        <v>369</v>
      </c>
      <c r="I36" s="14" t="s">
        <v>370</v>
      </c>
      <c r="J36" s="14" t="s">
        <v>371</v>
      </c>
      <c r="K36" s="14" t="s">
        <v>372</v>
      </c>
      <c r="L36" s="14" t="s">
        <v>373</v>
      </c>
    </row>
    <row r="37" spans="2:12" ht="17.25" thickBot="1">
      <c r="B37" s="12" t="s">
        <v>245</v>
      </c>
      <c r="C37" s="9" t="s">
        <v>232</v>
      </c>
      <c r="D37" s="14" t="s">
        <v>374</v>
      </c>
      <c r="E37" s="14"/>
      <c r="F37" s="14"/>
      <c r="G37" s="14"/>
      <c r="H37" s="14"/>
      <c r="I37" s="14"/>
      <c r="J37" s="14"/>
      <c r="K37" s="14"/>
      <c r="L37" s="14"/>
    </row>
    <row r="38" spans="2:12" ht="17.25" thickBot="1">
      <c r="B38" s="12" t="s">
        <v>246</v>
      </c>
      <c r="C38" s="9" t="s">
        <v>232</v>
      </c>
      <c r="D38" s="14" t="s">
        <v>375</v>
      </c>
      <c r="E38" s="14"/>
      <c r="F38" s="14"/>
      <c r="G38" s="14"/>
      <c r="H38" s="14"/>
      <c r="I38" s="14"/>
      <c r="J38" s="14"/>
      <c r="K38" s="14"/>
      <c r="L38" s="14"/>
    </row>
    <row r="39" spans="2:12" ht="27.75" thickBot="1">
      <c r="B39" s="12" t="s">
        <v>247</v>
      </c>
      <c r="C39" s="9" t="s">
        <v>232</v>
      </c>
      <c r="D39" s="14" t="s">
        <v>376</v>
      </c>
      <c r="E39" s="14" t="s">
        <v>377</v>
      </c>
      <c r="F39" s="14" t="s">
        <v>378</v>
      </c>
      <c r="G39" s="14" t="s">
        <v>379</v>
      </c>
      <c r="H39" s="14"/>
      <c r="I39" s="14"/>
      <c r="J39" s="14"/>
      <c r="K39" s="14"/>
      <c r="L39" s="14"/>
    </row>
    <row r="40" spans="2:12" ht="17.25" thickBot="1">
      <c r="B40" s="12" t="s">
        <v>248</v>
      </c>
      <c r="C40" s="9" t="s">
        <v>232</v>
      </c>
      <c r="D40" s="14" t="s">
        <v>380</v>
      </c>
      <c r="E40" s="14" t="s">
        <v>381</v>
      </c>
      <c r="F40" s="14" t="s">
        <v>382</v>
      </c>
      <c r="G40" s="14"/>
      <c r="H40" s="14"/>
      <c r="I40" s="14"/>
      <c r="J40" s="14"/>
      <c r="K40" s="14"/>
      <c r="L40" s="14"/>
    </row>
    <row r="41" spans="2:12" ht="27.75" thickBot="1">
      <c r="B41" s="12" t="s">
        <v>249</v>
      </c>
      <c r="C41" s="9" t="s">
        <v>232</v>
      </c>
      <c r="D41" s="14" t="s">
        <v>383</v>
      </c>
      <c r="E41" s="14" t="s">
        <v>384</v>
      </c>
      <c r="F41" s="14"/>
      <c r="G41" s="14"/>
      <c r="H41" s="14"/>
      <c r="I41" s="14"/>
      <c r="J41" s="14"/>
      <c r="K41" s="14"/>
      <c r="L41" s="14"/>
    </row>
    <row r="42" spans="2:12" ht="27.75" thickBot="1">
      <c r="B42" s="12" t="s">
        <v>250</v>
      </c>
      <c r="C42" s="9" t="s">
        <v>232</v>
      </c>
      <c r="D42" s="14" t="s">
        <v>385</v>
      </c>
      <c r="E42" s="14" t="s">
        <v>386</v>
      </c>
      <c r="F42" s="14"/>
      <c r="G42" s="14"/>
      <c r="H42" s="14"/>
      <c r="I42" s="14"/>
      <c r="J42" s="14"/>
      <c r="K42" s="14"/>
      <c r="L42" s="14"/>
    </row>
    <row r="43" spans="2:12" ht="17.25" thickBot="1">
      <c r="B43" s="12" t="s">
        <v>251</v>
      </c>
      <c r="C43" s="9" t="s">
        <v>232</v>
      </c>
      <c r="D43" s="14" t="s">
        <v>387</v>
      </c>
      <c r="E43" s="14" t="s">
        <v>388</v>
      </c>
      <c r="F43" s="14"/>
      <c r="G43" s="14"/>
      <c r="H43" s="14"/>
      <c r="I43" s="14"/>
      <c r="J43" s="14"/>
      <c r="K43" s="14"/>
      <c r="L43" s="14"/>
    </row>
    <row r="44" spans="2:12" ht="27.75" thickBot="1">
      <c r="B44" s="12" t="s">
        <v>252</v>
      </c>
      <c r="C44" s="9" t="s">
        <v>232</v>
      </c>
      <c r="D44" s="14" t="s">
        <v>389</v>
      </c>
      <c r="E44" s="14" t="s">
        <v>390</v>
      </c>
      <c r="F44" s="14"/>
      <c r="G44" s="14"/>
      <c r="H44" s="14"/>
      <c r="I44" s="14"/>
      <c r="J44" s="14"/>
      <c r="K44" s="14"/>
      <c r="L44" s="14"/>
    </row>
    <row r="45" spans="2:12" ht="17.25" thickBot="1">
      <c r="B45" s="12" t="s">
        <v>253</v>
      </c>
      <c r="C45" s="9" t="s">
        <v>232</v>
      </c>
      <c r="D45" s="14" t="s">
        <v>391</v>
      </c>
      <c r="E45" s="14" t="s">
        <v>392</v>
      </c>
      <c r="F45" s="14"/>
      <c r="G45" s="14"/>
      <c r="H45" s="14"/>
      <c r="I45" s="14"/>
      <c r="J45" s="14"/>
      <c r="K45" s="14"/>
      <c r="L45" s="14"/>
    </row>
    <row r="46" spans="2:12" ht="53.25" thickBot="1">
      <c r="B46" s="12" t="s">
        <v>254</v>
      </c>
      <c r="C46" s="9" t="s">
        <v>232</v>
      </c>
      <c r="D46" s="14" t="s">
        <v>393</v>
      </c>
      <c r="E46" s="14" t="s">
        <v>394</v>
      </c>
      <c r="F46" s="14" t="s">
        <v>395</v>
      </c>
      <c r="G46" s="14" t="s">
        <v>396</v>
      </c>
      <c r="H46" s="14" t="s">
        <v>397</v>
      </c>
      <c r="I46" s="14" t="s">
        <v>398</v>
      </c>
      <c r="J46" s="14"/>
      <c r="K46" s="14"/>
      <c r="L46" s="14"/>
    </row>
    <row r="47" spans="2:12" ht="27.75" thickBot="1">
      <c r="B47" s="12" t="s">
        <v>255</v>
      </c>
      <c r="C47" s="9" t="s">
        <v>232</v>
      </c>
      <c r="D47" s="14" t="s">
        <v>399</v>
      </c>
      <c r="E47" s="14" t="s">
        <v>400</v>
      </c>
      <c r="F47" s="14"/>
      <c r="G47" s="14"/>
      <c r="H47" s="14"/>
      <c r="I47" s="14"/>
      <c r="J47" s="14"/>
      <c r="K47" s="14"/>
      <c r="L47" s="14"/>
    </row>
    <row r="48" spans="2:12" ht="17.25" thickBot="1">
      <c r="B48" s="12" t="s">
        <v>256</v>
      </c>
      <c r="C48" s="9" t="s">
        <v>232</v>
      </c>
      <c r="D48" s="14" t="s">
        <v>401</v>
      </c>
      <c r="E48" s="14" t="s">
        <v>402</v>
      </c>
      <c r="F48" s="14"/>
      <c r="G48" s="14"/>
      <c r="H48" s="14"/>
      <c r="I48" s="14"/>
      <c r="J48" s="14"/>
      <c r="K48" s="14"/>
      <c r="L48" s="14"/>
    </row>
    <row r="49" spans="2:12" ht="180.75" thickBot="1">
      <c r="B49" s="12" t="s">
        <v>257</v>
      </c>
      <c r="C49" s="9" t="s">
        <v>232</v>
      </c>
      <c r="D49" s="14" t="s">
        <v>403</v>
      </c>
      <c r="E49" s="14" t="s">
        <v>404</v>
      </c>
      <c r="F49" s="14" t="s">
        <v>405</v>
      </c>
      <c r="G49" s="14" t="s">
        <v>406</v>
      </c>
      <c r="H49" s="14" t="s">
        <v>407</v>
      </c>
      <c r="I49" s="14" t="s">
        <v>408</v>
      </c>
      <c r="J49" s="14" t="s">
        <v>409</v>
      </c>
      <c r="K49" s="14" t="s">
        <v>410</v>
      </c>
      <c r="L49" s="14"/>
    </row>
    <row r="50" spans="2:12" ht="27.75" thickBot="1">
      <c r="B50" s="12" t="s">
        <v>258</v>
      </c>
      <c r="C50" s="9" t="s">
        <v>232</v>
      </c>
      <c r="D50" s="14" t="s">
        <v>411</v>
      </c>
      <c r="E50" s="14" t="s">
        <v>412</v>
      </c>
      <c r="F50" s="14" t="s">
        <v>413</v>
      </c>
      <c r="G50" s="14" t="s">
        <v>414</v>
      </c>
      <c r="H50" s="14" t="s">
        <v>415</v>
      </c>
      <c r="I50" s="14"/>
      <c r="J50" s="14"/>
      <c r="K50" s="14"/>
      <c r="L50" s="14"/>
    </row>
    <row r="51" spans="2:12" ht="142.5" thickBot="1">
      <c r="B51" s="12" t="s">
        <v>259</v>
      </c>
      <c r="C51" s="9" t="s">
        <v>232</v>
      </c>
      <c r="D51" s="14" t="s">
        <v>416</v>
      </c>
      <c r="E51" s="14" t="s">
        <v>417</v>
      </c>
      <c r="F51" s="14" t="s">
        <v>418</v>
      </c>
      <c r="G51" s="14" t="s">
        <v>419</v>
      </c>
      <c r="H51" s="14" t="s">
        <v>420</v>
      </c>
      <c r="I51" s="14" t="s">
        <v>421</v>
      </c>
      <c r="J51" s="14" t="s">
        <v>422</v>
      </c>
      <c r="K51" s="14" t="s">
        <v>423</v>
      </c>
      <c r="L51" s="14"/>
    </row>
    <row r="52" spans="2:12" ht="129.75" thickBot="1">
      <c r="B52" s="12" t="s">
        <v>260</v>
      </c>
      <c r="C52" s="9" t="s">
        <v>232</v>
      </c>
      <c r="D52" s="14" t="s">
        <v>424</v>
      </c>
      <c r="E52" s="14" t="s">
        <v>425</v>
      </c>
      <c r="F52" s="14" t="s">
        <v>426</v>
      </c>
      <c r="G52" s="14" t="s">
        <v>427</v>
      </c>
      <c r="H52" s="14" t="s">
        <v>428</v>
      </c>
      <c r="I52" s="14" t="s">
        <v>429</v>
      </c>
      <c r="J52" s="14" t="s">
        <v>430</v>
      </c>
      <c r="K52" s="14" t="s">
        <v>431</v>
      </c>
      <c r="L52" s="14"/>
    </row>
    <row r="53" spans="2:12" ht="91.5" thickBot="1">
      <c r="B53" s="12" t="s">
        <v>261</v>
      </c>
      <c r="C53" s="9" t="s">
        <v>232</v>
      </c>
      <c r="D53" s="14" t="s">
        <v>432</v>
      </c>
      <c r="E53" s="14" t="s">
        <v>433</v>
      </c>
      <c r="F53" s="14" t="s">
        <v>434</v>
      </c>
      <c r="G53" s="14" t="s">
        <v>435</v>
      </c>
      <c r="H53" s="14" t="s">
        <v>436</v>
      </c>
      <c r="I53" s="14" t="s">
        <v>437</v>
      </c>
      <c r="J53" s="14"/>
      <c r="K53" s="14"/>
      <c r="L53" s="14"/>
    </row>
    <row r="54" spans="2:12" ht="53.25" thickBot="1">
      <c r="B54" s="12" t="s">
        <v>262</v>
      </c>
      <c r="C54" s="9" t="s">
        <v>232</v>
      </c>
      <c r="D54" s="14" t="s">
        <v>438</v>
      </c>
      <c r="E54" s="14" t="s">
        <v>439</v>
      </c>
      <c r="F54" s="14" t="s">
        <v>440</v>
      </c>
      <c r="G54" s="14" t="s">
        <v>441</v>
      </c>
      <c r="H54" s="14" t="s">
        <v>442</v>
      </c>
      <c r="I54" s="14"/>
      <c r="J54" s="14"/>
      <c r="K54" s="14"/>
      <c r="L54" s="14"/>
    </row>
    <row r="55" spans="2:12" ht="17.25" thickBot="1">
      <c r="B55" s="12" t="s">
        <v>263</v>
      </c>
      <c r="C55" s="9" t="s">
        <v>232</v>
      </c>
      <c r="D55" s="14" t="s">
        <v>443</v>
      </c>
      <c r="E55" s="14" t="s">
        <v>444</v>
      </c>
      <c r="F55" s="14" t="s">
        <v>445</v>
      </c>
      <c r="G55" s="14"/>
      <c r="H55" s="14"/>
      <c r="I55" s="14"/>
      <c r="J55" s="14"/>
      <c r="K55" s="14"/>
      <c r="L55" s="14"/>
    </row>
    <row r="56" spans="2:12" ht="27.75" thickBot="1">
      <c r="B56" s="12" t="s">
        <v>264</v>
      </c>
      <c r="C56" s="9" t="s">
        <v>232</v>
      </c>
      <c r="D56" s="14" t="s">
        <v>446</v>
      </c>
      <c r="E56" s="14" t="s">
        <v>447</v>
      </c>
      <c r="F56" s="14" t="s">
        <v>448</v>
      </c>
      <c r="G56" s="14" t="s">
        <v>449</v>
      </c>
      <c r="H56" s="14" t="s">
        <v>450</v>
      </c>
      <c r="I56" s="14"/>
      <c r="J56" s="14"/>
      <c r="K56" s="14"/>
      <c r="L56" s="14"/>
    </row>
    <row r="57" spans="2:12" ht="17.25" thickBot="1">
      <c r="B57" s="12" t="s">
        <v>265</v>
      </c>
      <c r="C57" s="9" t="s">
        <v>232</v>
      </c>
      <c r="D57" s="14" t="s">
        <v>451</v>
      </c>
      <c r="E57" s="14"/>
      <c r="F57" s="14"/>
      <c r="G57" s="14"/>
      <c r="H57" s="14"/>
      <c r="I57" s="14"/>
      <c r="J57" s="14"/>
      <c r="K57" s="14"/>
      <c r="L57" s="14"/>
    </row>
    <row r="58" spans="2:12" ht="66" thickBot="1">
      <c r="B58" s="12" t="s">
        <v>266</v>
      </c>
      <c r="C58" s="9" t="s">
        <v>232</v>
      </c>
      <c r="D58" s="14" t="s">
        <v>452</v>
      </c>
      <c r="E58" s="14" t="s">
        <v>453</v>
      </c>
      <c r="F58" s="14" t="s">
        <v>454</v>
      </c>
      <c r="G58" s="14" t="s">
        <v>455</v>
      </c>
      <c r="H58" s="14" t="s">
        <v>456</v>
      </c>
      <c r="I58" s="14" t="s">
        <v>457</v>
      </c>
      <c r="J58" s="14"/>
      <c r="K58" s="14"/>
      <c r="L58" s="14"/>
    </row>
    <row r="59" spans="2:12" ht="27.75" thickBot="1">
      <c r="B59" s="12" t="s">
        <v>267</v>
      </c>
      <c r="C59" s="9" t="s">
        <v>232</v>
      </c>
      <c r="D59" s="14" t="s">
        <v>458</v>
      </c>
      <c r="E59" s="14" t="s">
        <v>459</v>
      </c>
      <c r="F59" s="14"/>
      <c r="G59" s="14"/>
      <c r="H59" s="14"/>
      <c r="I59" s="14"/>
      <c r="J59" s="14"/>
      <c r="K59" s="14"/>
      <c r="L59" s="14"/>
    </row>
    <row r="60" spans="2:12" ht="17.25" thickBot="1">
      <c r="B60" s="12" t="s">
        <v>269</v>
      </c>
      <c r="C60" s="9" t="s">
        <v>232</v>
      </c>
      <c r="D60" s="14" t="s">
        <v>460</v>
      </c>
      <c r="E60" s="14" t="s">
        <v>461</v>
      </c>
      <c r="F60" s="14"/>
      <c r="G60" s="14"/>
      <c r="H60" s="14"/>
      <c r="I60" s="14"/>
      <c r="J60" s="14"/>
      <c r="K60" s="14"/>
      <c r="L60" s="14"/>
    </row>
    <row r="61" spans="2:12" ht="17.25" thickBot="1">
      <c r="B61" s="12" t="s">
        <v>271</v>
      </c>
      <c r="C61" s="9" t="s">
        <v>232</v>
      </c>
      <c r="D61" s="14" t="s">
        <v>462</v>
      </c>
      <c r="E61" s="14"/>
      <c r="F61" s="14"/>
      <c r="G61" s="14"/>
      <c r="H61" s="14"/>
      <c r="I61" s="14"/>
      <c r="J61" s="14"/>
      <c r="K61" s="14"/>
      <c r="L61" s="14"/>
    </row>
    <row r="62" spans="2:12" ht="17.25" thickBot="1">
      <c r="B62" s="12" t="s">
        <v>272</v>
      </c>
      <c r="C62" s="9" t="s">
        <v>232</v>
      </c>
      <c r="D62" s="14" t="s">
        <v>463</v>
      </c>
      <c r="E62" s="14"/>
      <c r="F62" s="14"/>
      <c r="G62" s="14"/>
      <c r="H62" s="14"/>
      <c r="I62" s="14"/>
      <c r="J62" s="14"/>
      <c r="K62" s="14"/>
      <c r="L62" s="14"/>
    </row>
    <row r="63" spans="2:12" ht="27.75" thickBot="1">
      <c r="B63" s="12" t="s">
        <v>273</v>
      </c>
      <c r="C63" s="9" t="s">
        <v>232</v>
      </c>
      <c r="D63" s="14" t="s">
        <v>464</v>
      </c>
      <c r="E63" s="14" t="s">
        <v>465</v>
      </c>
      <c r="F63" s="14" t="s">
        <v>466</v>
      </c>
      <c r="G63" s="14"/>
      <c r="H63" s="14"/>
      <c r="I63" s="14"/>
      <c r="J63" s="14"/>
      <c r="K63" s="14"/>
      <c r="L63" s="14"/>
    </row>
    <row r="64" spans="2:12" ht="27.75" thickBot="1">
      <c r="B64" s="12" t="s">
        <v>274</v>
      </c>
      <c r="C64" s="9" t="s">
        <v>232</v>
      </c>
      <c r="D64" s="14" t="s">
        <v>467</v>
      </c>
      <c r="E64" s="14"/>
      <c r="F64" s="14"/>
      <c r="G64" s="14"/>
      <c r="H64" s="14"/>
      <c r="I64" s="14"/>
      <c r="J64" s="14"/>
      <c r="K64" s="14"/>
      <c r="L64" s="14"/>
    </row>
    <row r="65" spans="2:13" ht="17.25" thickBot="1">
      <c r="B65" s="12" t="s">
        <v>276</v>
      </c>
      <c r="C65" s="9" t="s">
        <v>232</v>
      </c>
      <c r="D65" s="14" t="s">
        <v>468</v>
      </c>
      <c r="E65" s="14" t="s">
        <v>469</v>
      </c>
      <c r="F65" s="14"/>
      <c r="G65" s="14"/>
      <c r="H65" s="14"/>
      <c r="I65" s="14"/>
      <c r="J65" s="14"/>
      <c r="K65" s="14"/>
      <c r="L65" s="14"/>
    </row>
    <row r="66" spans="2:13" ht="17.25" thickBot="1">
      <c r="B66" s="12" t="s">
        <v>277</v>
      </c>
      <c r="C66" s="9" t="s">
        <v>232</v>
      </c>
      <c r="D66" s="13" t="s">
        <v>470</v>
      </c>
      <c r="E66" s="14" t="s">
        <v>471</v>
      </c>
      <c r="F66" s="14" t="s">
        <v>472</v>
      </c>
      <c r="G66" s="14"/>
      <c r="H66" s="14"/>
      <c r="I66" s="14"/>
      <c r="J66" s="14"/>
      <c r="K66" s="14"/>
      <c r="L66" s="14"/>
      <c r="M66" s="14"/>
    </row>
    <row r="67" spans="2:13" ht="27.75" thickBot="1">
      <c r="B67" s="12" t="s">
        <v>278</v>
      </c>
      <c r="C67" s="9" t="s">
        <v>232</v>
      </c>
      <c r="D67" s="14" t="s">
        <v>473</v>
      </c>
      <c r="E67" s="14" t="s">
        <v>474</v>
      </c>
      <c r="F67" s="14" t="s">
        <v>475</v>
      </c>
      <c r="G67" s="14" t="s">
        <v>476</v>
      </c>
      <c r="H67" s="14"/>
      <c r="I67" s="14"/>
      <c r="J67" s="14"/>
      <c r="K67" s="14"/>
      <c r="L67" s="14"/>
    </row>
    <row r="68" spans="2:13" ht="53.25" thickBot="1">
      <c r="B68" s="12" t="s">
        <v>280</v>
      </c>
      <c r="C68" s="9" t="s">
        <v>232</v>
      </c>
      <c r="D68" s="14" t="s">
        <v>477</v>
      </c>
      <c r="E68" s="14" t="s">
        <v>478</v>
      </c>
      <c r="F68" s="14" t="s">
        <v>479</v>
      </c>
      <c r="G68" s="14" t="s">
        <v>480</v>
      </c>
      <c r="H68" s="14"/>
      <c r="I68" s="14"/>
      <c r="J68" s="14"/>
      <c r="K68" s="14"/>
      <c r="L68" s="14"/>
    </row>
    <row r="69" spans="2:13" ht="78.75" thickBot="1">
      <c r="B69" s="12" t="s">
        <v>281</v>
      </c>
      <c r="C69" s="9" t="s">
        <v>232</v>
      </c>
      <c r="D69" s="14" t="s">
        <v>481</v>
      </c>
      <c r="E69" s="14" t="s">
        <v>482</v>
      </c>
      <c r="F69" s="14" t="s">
        <v>483</v>
      </c>
      <c r="G69" s="14" t="s">
        <v>484</v>
      </c>
      <c r="H69" s="14" t="s">
        <v>485</v>
      </c>
      <c r="I69" s="14" t="s">
        <v>486</v>
      </c>
      <c r="J69" s="14" t="s">
        <v>487</v>
      </c>
      <c r="K69" s="14" t="s">
        <v>488</v>
      </c>
      <c r="L69" s="14"/>
    </row>
    <row r="70" spans="2:13" ht="129.75" thickBot="1">
      <c r="B70" s="12" t="s">
        <v>282</v>
      </c>
      <c r="C70" s="9" t="s">
        <v>232</v>
      </c>
      <c r="D70" s="14" t="s">
        <v>489</v>
      </c>
      <c r="E70" s="14" t="s">
        <v>490</v>
      </c>
      <c r="F70" s="14" t="s">
        <v>491</v>
      </c>
      <c r="G70" s="14" t="s">
        <v>492</v>
      </c>
      <c r="H70" s="14" t="s">
        <v>493</v>
      </c>
      <c r="I70" s="14" t="s">
        <v>494</v>
      </c>
      <c r="J70" s="14" t="s">
        <v>495</v>
      </c>
      <c r="K70" s="14" t="s">
        <v>496</v>
      </c>
      <c r="L70" s="14" t="s">
        <v>497</v>
      </c>
    </row>
    <row r="71" spans="2:13" ht="40.5" thickBot="1">
      <c r="B71" s="12" t="s">
        <v>284</v>
      </c>
      <c r="C71" s="9" t="s">
        <v>232</v>
      </c>
      <c r="D71" s="14" t="s">
        <v>498</v>
      </c>
      <c r="E71" s="14" t="s">
        <v>499</v>
      </c>
      <c r="F71" s="14" t="s">
        <v>500</v>
      </c>
      <c r="G71" s="14" t="s">
        <v>501</v>
      </c>
      <c r="H71" s="14" t="s">
        <v>502</v>
      </c>
      <c r="I71" s="14"/>
      <c r="J71" s="14"/>
      <c r="K71" s="14"/>
      <c r="L71" s="14"/>
    </row>
    <row r="72" spans="2:13" ht="27.75" thickBot="1">
      <c r="B72" s="12" t="s">
        <v>285</v>
      </c>
      <c r="C72" s="9" t="s">
        <v>232</v>
      </c>
      <c r="D72" s="14" t="s">
        <v>503</v>
      </c>
      <c r="E72" s="14" t="s">
        <v>504</v>
      </c>
      <c r="F72" s="14" t="s">
        <v>505</v>
      </c>
      <c r="G72" s="14" t="s">
        <v>506</v>
      </c>
      <c r="H72" s="14"/>
      <c r="I72" s="14"/>
      <c r="J72" s="14"/>
      <c r="K72" s="14"/>
      <c r="L72" s="14"/>
    </row>
    <row r="73" spans="2:13" ht="17.25" thickBot="1">
      <c r="B73" s="12" t="s">
        <v>286</v>
      </c>
      <c r="C73" s="9" t="s">
        <v>232</v>
      </c>
      <c r="D73" s="14" t="s">
        <v>507</v>
      </c>
      <c r="E73" s="14"/>
      <c r="F73" s="14"/>
      <c r="G73" s="14"/>
      <c r="H73" s="14"/>
      <c r="I73" s="14"/>
      <c r="J73" s="14"/>
      <c r="K73" s="14"/>
      <c r="L73" s="14"/>
    </row>
    <row r="74" spans="2:13" ht="27.75" thickBot="1">
      <c r="B74" s="12" t="s">
        <v>287</v>
      </c>
      <c r="C74" s="9" t="s">
        <v>232</v>
      </c>
      <c r="D74" s="14" t="s">
        <v>508</v>
      </c>
      <c r="E74" s="14" t="s">
        <v>509</v>
      </c>
      <c r="F74" s="14"/>
      <c r="G74" s="14"/>
      <c r="H74" s="14"/>
      <c r="I74" s="14"/>
      <c r="J74" s="14"/>
      <c r="K74" s="14"/>
      <c r="L74" s="14"/>
    </row>
    <row r="75" spans="2:13" ht="17.25" thickBot="1">
      <c r="B75" s="12" t="s">
        <v>288</v>
      </c>
      <c r="C75" s="9" t="s">
        <v>232</v>
      </c>
      <c r="D75" s="14" t="s">
        <v>510</v>
      </c>
      <c r="E75" s="14" t="s">
        <v>511</v>
      </c>
      <c r="F75" s="14"/>
      <c r="G75" s="14"/>
      <c r="H75" s="14"/>
      <c r="I75" s="14"/>
      <c r="J75" s="14"/>
      <c r="K75" s="14"/>
      <c r="L75" s="14"/>
    </row>
    <row r="76" spans="2:13" ht="27.75" thickBot="1">
      <c r="B76" s="12" t="s">
        <v>290</v>
      </c>
      <c r="C76" s="9" t="s">
        <v>232</v>
      </c>
      <c r="D76" s="14" t="s">
        <v>512</v>
      </c>
      <c r="E76" s="14" t="s">
        <v>513</v>
      </c>
      <c r="F76" s="14" t="s">
        <v>514</v>
      </c>
      <c r="G76" s="14" t="s">
        <v>515</v>
      </c>
      <c r="H76" s="14"/>
      <c r="I76" s="14"/>
      <c r="J76" s="14"/>
      <c r="K76" s="14"/>
      <c r="L76" s="14"/>
    </row>
    <row r="77" spans="2:13" ht="17.25" thickBot="1">
      <c r="B77" s="12" t="s">
        <v>291</v>
      </c>
      <c r="C77" s="9" t="s">
        <v>232</v>
      </c>
      <c r="D77" s="14" t="s">
        <v>516</v>
      </c>
      <c r="E77" s="14" t="s">
        <v>517</v>
      </c>
      <c r="F77" s="14" t="s">
        <v>518</v>
      </c>
      <c r="G77" s="14"/>
      <c r="H77" s="14"/>
      <c r="I77" s="14"/>
      <c r="J77" s="14"/>
      <c r="K77" s="14"/>
      <c r="L77" s="14"/>
    </row>
    <row r="78" spans="2:13" ht="27.75" thickBot="1">
      <c r="B78" s="12" t="s">
        <v>293</v>
      </c>
      <c r="C78" s="9" t="s">
        <v>232</v>
      </c>
      <c r="D78" s="14" t="s">
        <v>519</v>
      </c>
      <c r="E78" s="14" t="s">
        <v>520</v>
      </c>
      <c r="F78" s="14"/>
      <c r="G78" s="14"/>
      <c r="H78" s="14"/>
      <c r="I78" s="14"/>
      <c r="J78" s="14"/>
      <c r="K78" s="14"/>
      <c r="L78" s="14"/>
    </row>
    <row r="79" spans="2:13" ht="40.5" thickBot="1">
      <c r="B79" s="12" t="s">
        <v>294</v>
      </c>
      <c r="C79" s="9" t="s">
        <v>232</v>
      </c>
      <c r="D79" s="14" t="s">
        <v>521</v>
      </c>
      <c r="E79" s="14" t="s">
        <v>522</v>
      </c>
      <c r="F79" s="14"/>
      <c r="G79" s="14"/>
      <c r="H79" s="14"/>
      <c r="I79" s="14"/>
      <c r="J79" s="14"/>
      <c r="K79" s="14"/>
      <c r="L79" s="14"/>
    </row>
    <row r="80" spans="2:13" ht="17.25" thickBot="1">
      <c r="B80" s="12" t="s">
        <v>295</v>
      </c>
      <c r="C80" s="9" t="s">
        <v>232</v>
      </c>
      <c r="D80" s="14" t="s">
        <v>523</v>
      </c>
      <c r="E80" s="14" t="s">
        <v>524</v>
      </c>
      <c r="F80" s="14"/>
      <c r="G80" s="14"/>
      <c r="H80" s="14"/>
      <c r="I80" s="14"/>
      <c r="J80" s="14"/>
      <c r="K80" s="14"/>
      <c r="L80" s="14"/>
    </row>
    <row r="81" spans="2:12" ht="27.75" thickBot="1">
      <c r="B81" s="12" t="s">
        <v>296</v>
      </c>
      <c r="C81" s="9" t="s">
        <v>232</v>
      </c>
      <c r="D81" s="14" t="s">
        <v>525</v>
      </c>
      <c r="E81" s="14" t="s">
        <v>526</v>
      </c>
      <c r="F81" s="14" t="s">
        <v>527</v>
      </c>
      <c r="G81" s="14" t="s">
        <v>528</v>
      </c>
      <c r="H81" s="14"/>
      <c r="I81" s="14"/>
      <c r="J81" s="14"/>
      <c r="K81" s="14"/>
      <c r="L81" s="14"/>
    </row>
    <row r="82" spans="2:12" ht="27.75" thickBot="1">
      <c r="B82" s="12" t="s">
        <v>297</v>
      </c>
      <c r="C82" s="9" t="s">
        <v>232</v>
      </c>
      <c r="D82" s="14" t="s">
        <v>529</v>
      </c>
      <c r="E82" s="14"/>
      <c r="F82" s="14"/>
      <c r="G82" s="14"/>
      <c r="H82" s="14"/>
      <c r="I82" s="14"/>
      <c r="J82" s="14"/>
      <c r="K82" s="14"/>
      <c r="L82" s="14"/>
    </row>
    <row r="83" spans="2:12" ht="27.75" thickBot="1">
      <c r="B83" s="12" t="s">
        <v>298</v>
      </c>
      <c r="C83" s="9" t="s">
        <v>232</v>
      </c>
      <c r="D83" s="14" t="s">
        <v>530</v>
      </c>
      <c r="E83" s="14" t="s">
        <v>531</v>
      </c>
      <c r="F83" s="14"/>
      <c r="G83" s="14"/>
      <c r="H83" s="14"/>
      <c r="I83" s="14"/>
      <c r="J83" s="14"/>
      <c r="K83" s="14"/>
      <c r="L83" s="14"/>
    </row>
    <row r="84" spans="2:12" ht="27.75" thickBot="1">
      <c r="B84" s="12" t="s">
        <v>300</v>
      </c>
      <c r="C84" s="9" t="s">
        <v>232</v>
      </c>
      <c r="D84" s="14" t="s">
        <v>532</v>
      </c>
      <c r="E84" s="14" t="s">
        <v>533</v>
      </c>
      <c r="F84" s="14" t="s">
        <v>534</v>
      </c>
      <c r="G84" s="14" t="s">
        <v>535</v>
      </c>
      <c r="H84" s="14"/>
      <c r="I84" s="14"/>
      <c r="J84" s="14"/>
      <c r="K84" s="14"/>
      <c r="L84" s="14"/>
    </row>
    <row r="85" spans="2:12" ht="27.75" thickBot="1">
      <c r="B85" s="12" t="s">
        <v>301</v>
      </c>
      <c r="C85" s="9" t="s">
        <v>232</v>
      </c>
      <c r="D85" s="14" t="s">
        <v>536</v>
      </c>
      <c r="E85" s="14" t="s">
        <v>537</v>
      </c>
      <c r="F85" s="14" t="s">
        <v>538</v>
      </c>
      <c r="G85" s="14"/>
      <c r="H85" s="14"/>
      <c r="I85" s="14"/>
      <c r="J85" s="14"/>
      <c r="K85" s="14"/>
      <c r="L85" s="14"/>
    </row>
    <row r="86" spans="2:12" ht="27.75" thickBot="1">
      <c r="B86" s="12" t="s">
        <v>302</v>
      </c>
      <c r="C86" s="9" t="s">
        <v>232</v>
      </c>
      <c r="D86" s="14" t="s">
        <v>539</v>
      </c>
      <c r="E86" s="14" t="s">
        <v>540</v>
      </c>
      <c r="F86" s="14" t="s">
        <v>541</v>
      </c>
      <c r="G86" s="14"/>
      <c r="H86" s="14"/>
      <c r="I86" s="14"/>
      <c r="J86" s="14"/>
      <c r="K86" s="14"/>
      <c r="L86" s="14"/>
    </row>
    <row r="87" spans="2:12" ht="27.75" thickBot="1">
      <c r="B87" s="12" t="s">
        <v>304</v>
      </c>
      <c r="C87" s="9" t="s">
        <v>232</v>
      </c>
      <c r="D87" s="14" t="s">
        <v>542</v>
      </c>
      <c r="E87" s="14" t="s">
        <v>543</v>
      </c>
      <c r="F87" s="14" t="s">
        <v>544</v>
      </c>
      <c r="G87" s="14"/>
      <c r="H87" s="14"/>
      <c r="I87" s="14"/>
      <c r="J87" s="14"/>
      <c r="K87" s="14"/>
      <c r="L87" s="14"/>
    </row>
    <row r="88" spans="2:12" ht="17.25" thickBot="1">
      <c r="B88" s="12" t="s">
        <v>306</v>
      </c>
      <c r="C88" s="9" t="s">
        <v>232</v>
      </c>
      <c r="D88" s="14" t="s">
        <v>545</v>
      </c>
      <c r="E88" s="14" t="s">
        <v>546</v>
      </c>
      <c r="F88" s="14"/>
      <c r="G88" s="14"/>
      <c r="H88" s="14"/>
      <c r="I88" s="14"/>
      <c r="J88" s="14"/>
      <c r="K88" s="14"/>
      <c r="L88" s="14"/>
    </row>
    <row r="89" spans="2:12" ht="27.75" thickBot="1">
      <c r="B89" s="12" t="s">
        <v>307</v>
      </c>
      <c r="C89" s="9" t="s">
        <v>232</v>
      </c>
      <c r="D89" s="14" t="s">
        <v>547</v>
      </c>
      <c r="E89" s="14" t="s">
        <v>548</v>
      </c>
      <c r="F89" s="14"/>
      <c r="G89" s="14"/>
      <c r="H89" s="14"/>
      <c r="I89" s="14"/>
      <c r="J89" s="14"/>
      <c r="K89" s="14"/>
      <c r="L89" s="14"/>
    </row>
    <row r="90" spans="2:12" ht="27.75" thickBot="1">
      <c r="B90" s="12" t="s">
        <v>308</v>
      </c>
      <c r="C90" s="9" t="s">
        <v>232</v>
      </c>
      <c r="D90" s="14" t="s">
        <v>549</v>
      </c>
      <c r="E90" s="14" t="s">
        <v>550</v>
      </c>
      <c r="F90" s="14"/>
      <c r="G90" s="14"/>
      <c r="H90" s="14"/>
      <c r="I90" s="14"/>
      <c r="J90" s="14"/>
      <c r="K90" s="14"/>
      <c r="L90" s="14"/>
    </row>
    <row r="91" spans="2:12" ht="27.75" thickBot="1">
      <c r="B91" s="12" t="s">
        <v>309</v>
      </c>
      <c r="C91" s="9" t="s">
        <v>232</v>
      </c>
      <c r="D91" s="14" t="s">
        <v>551</v>
      </c>
      <c r="E91" s="14" t="s">
        <v>552</v>
      </c>
      <c r="F91" s="14"/>
      <c r="G91" s="14"/>
      <c r="H91" s="14"/>
      <c r="I91" s="14"/>
      <c r="J91" s="14"/>
      <c r="K91" s="14"/>
      <c r="L91" s="14"/>
    </row>
    <row r="92" spans="2:12" ht="17.25" thickBot="1">
      <c r="B92" s="12" t="s">
        <v>310</v>
      </c>
      <c r="C92" s="9" t="s">
        <v>232</v>
      </c>
      <c r="D92" s="14" t="s">
        <v>553</v>
      </c>
      <c r="E92" s="14" t="s">
        <v>554</v>
      </c>
      <c r="F92" s="14"/>
      <c r="G92" s="14"/>
      <c r="H92" s="14"/>
      <c r="I92" s="14"/>
      <c r="J92" s="14"/>
      <c r="K92" s="14"/>
      <c r="L92" s="14"/>
    </row>
    <row r="93" spans="2:12" ht="40.5" thickBot="1">
      <c r="B93" s="12" t="s">
        <v>311</v>
      </c>
      <c r="C93" s="9" t="s">
        <v>232</v>
      </c>
      <c r="D93" s="14" t="s">
        <v>555</v>
      </c>
      <c r="E93" s="14" t="s">
        <v>556</v>
      </c>
      <c r="F93" s="14" t="s">
        <v>557</v>
      </c>
      <c r="G93" s="14" t="s">
        <v>558</v>
      </c>
      <c r="H93" s="14"/>
      <c r="I93" s="14"/>
      <c r="J93" s="14"/>
      <c r="K93" s="14"/>
      <c r="L93" s="14"/>
    </row>
    <row r="94" spans="2:12" ht="17.25" thickBot="1">
      <c r="B94" s="12" t="s">
        <v>312</v>
      </c>
      <c r="C94" s="9" t="s">
        <v>232</v>
      </c>
      <c r="D94" s="14" t="s">
        <v>559</v>
      </c>
      <c r="E94" s="14"/>
      <c r="F94" s="14"/>
      <c r="G94" s="14"/>
      <c r="H94" s="14"/>
      <c r="I94" s="14"/>
      <c r="J94" s="14"/>
      <c r="K94" s="14"/>
      <c r="L94" s="14"/>
    </row>
    <row r="95" spans="2:12" ht="53.25" thickBot="1">
      <c r="B95" s="12" t="s">
        <v>314</v>
      </c>
      <c r="C95" s="9" t="s">
        <v>232</v>
      </c>
      <c r="D95" s="14" t="s">
        <v>560</v>
      </c>
      <c r="E95" s="14" t="s">
        <v>561</v>
      </c>
      <c r="F95" s="14" t="s">
        <v>562</v>
      </c>
      <c r="G95" s="14" t="s">
        <v>563</v>
      </c>
      <c r="H95" s="14"/>
      <c r="I95" s="14"/>
      <c r="J95" s="14"/>
      <c r="K95" s="14"/>
      <c r="L95" s="14"/>
    </row>
    <row r="96" spans="2:12" ht="17.25" thickBot="1">
      <c r="B96" s="12" t="s">
        <v>315</v>
      </c>
      <c r="C96" s="9" t="s">
        <v>232</v>
      </c>
      <c r="D96" s="14" t="s">
        <v>564</v>
      </c>
      <c r="E96" s="14" t="s">
        <v>565</v>
      </c>
      <c r="F96" s="14" t="s">
        <v>566</v>
      </c>
      <c r="G96" s="14"/>
      <c r="H96" s="14"/>
      <c r="I96" s="14"/>
      <c r="J96" s="14"/>
      <c r="K96" s="14"/>
      <c r="L96" s="14"/>
    </row>
    <row r="97" spans="2:12" ht="27.75" thickBot="1">
      <c r="B97" s="12" t="s">
        <v>316</v>
      </c>
      <c r="C97" s="9" t="s">
        <v>232</v>
      </c>
      <c r="D97" s="14" t="s">
        <v>567</v>
      </c>
      <c r="E97" s="14" t="s">
        <v>568</v>
      </c>
      <c r="F97" s="14"/>
      <c r="G97" s="14"/>
      <c r="H97" s="14"/>
      <c r="I97" s="14"/>
      <c r="J97" s="14"/>
      <c r="K97" s="14"/>
      <c r="L97" s="14"/>
    </row>
    <row r="98" spans="2:12" ht="17.25" thickBot="1">
      <c r="B98" s="12" t="s">
        <v>317</v>
      </c>
      <c r="C98" s="9" t="s">
        <v>232</v>
      </c>
      <c r="D98" s="14" t="s">
        <v>569</v>
      </c>
      <c r="E98" s="14" t="s">
        <v>570</v>
      </c>
      <c r="F98" s="14" t="s">
        <v>571</v>
      </c>
      <c r="G98" s="14"/>
      <c r="H98" s="14"/>
      <c r="I98" s="14"/>
      <c r="J98" s="14"/>
      <c r="K98" s="14"/>
      <c r="L98" s="14"/>
    </row>
    <row r="99" spans="2:12" ht="27.75" thickBot="1">
      <c r="B99" s="12" t="s">
        <v>318</v>
      </c>
      <c r="C99" s="9" t="s">
        <v>232</v>
      </c>
      <c r="D99" s="14" t="s">
        <v>572</v>
      </c>
      <c r="E99" s="14" t="s">
        <v>573</v>
      </c>
      <c r="F99" s="14" t="s">
        <v>574</v>
      </c>
      <c r="G99" s="14"/>
      <c r="H99" s="14"/>
      <c r="I99" s="14"/>
      <c r="J99" s="14"/>
      <c r="K99" s="14"/>
      <c r="L99" s="14"/>
    </row>
    <row r="100" spans="2:12" ht="53.25" thickBot="1">
      <c r="B100" s="12" t="s">
        <v>319</v>
      </c>
      <c r="C100" s="9" t="s">
        <v>232</v>
      </c>
      <c r="D100" s="14" t="s">
        <v>575</v>
      </c>
      <c r="E100" s="14" t="s">
        <v>576</v>
      </c>
      <c r="F100" s="14" t="s">
        <v>577</v>
      </c>
      <c r="G100" s="14" t="s">
        <v>578</v>
      </c>
      <c r="H100" s="14"/>
      <c r="I100" s="14"/>
      <c r="J100" s="14"/>
      <c r="K100" s="14"/>
      <c r="L100" s="14"/>
    </row>
    <row r="101" spans="2:12" ht="27.75" thickBot="1">
      <c r="B101" s="12" t="s">
        <v>321</v>
      </c>
      <c r="C101" s="9" t="s">
        <v>232</v>
      </c>
      <c r="D101" s="14" t="s">
        <v>579</v>
      </c>
      <c r="E101" s="14" t="s">
        <v>580</v>
      </c>
      <c r="F101" s="14" t="s">
        <v>581</v>
      </c>
      <c r="G101" s="14"/>
      <c r="H101" s="14"/>
      <c r="I101" s="14"/>
      <c r="J101" s="14"/>
      <c r="K101" s="14"/>
      <c r="L101" s="14"/>
    </row>
    <row r="102" spans="2:12" ht="78.75" thickBot="1">
      <c r="B102" s="12" t="s">
        <v>323</v>
      </c>
      <c r="C102" s="9" t="s">
        <v>232</v>
      </c>
      <c r="D102" s="14" t="s">
        <v>582</v>
      </c>
      <c r="E102" s="14" t="s">
        <v>583</v>
      </c>
      <c r="F102" s="14" t="s">
        <v>584</v>
      </c>
      <c r="G102" s="14" t="s">
        <v>585</v>
      </c>
      <c r="H102" s="14" t="s">
        <v>586</v>
      </c>
      <c r="I102" s="14" t="s">
        <v>587</v>
      </c>
      <c r="J102" s="14"/>
      <c r="K102" s="14"/>
      <c r="L102" s="14"/>
    </row>
    <row r="103" spans="2:12" ht="17.25" thickBot="1">
      <c r="B103" s="12" t="s">
        <v>325</v>
      </c>
      <c r="C103" s="9" t="s">
        <v>232</v>
      </c>
      <c r="D103" s="14" t="s">
        <v>588</v>
      </c>
      <c r="E103" s="14" t="s">
        <v>589</v>
      </c>
      <c r="F103" s="14" t="s">
        <v>590</v>
      </c>
      <c r="G103" s="14" t="s">
        <v>591</v>
      </c>
      <c r="H103" s="14"/>
      <c r="I103" s="14"/>
      <c r="J103" s="14"/>
      <c r="K103" s="14"/>
      <c r="L103" s="14"/>
    </row>
    <row r="104" spans="2:12" ht="27.75" thickBot="1">
      <c r="B104" s="12" t="s">
        <v>326</v>
      </c>
      <c r="C104" s="9" t="s">
        <v>232</v>
      </c>
      <c r="D104" s="14" t="s">
        <v>592</v>
      </c>
      <c r="E104" s="14" t="s">
        <v>593</v>
      </c>
      <c r="F104" s="14" t="s">
        <v>594</v>
      </c>
      <c r="G104" s="14"/>
      <c r="H104" s="14"/>
      <c r="I104" s="14"/>
      <c r="J104" s="14"/>
      <c r="K104" s="14"/>
      <c r="L104" s="14"/>
    </row>
    <row r="105" spans="2:12" ht="17.25" thickBot="1">
      <c r="B105" s="12" t="s">
        <v>327</v>
      </c>
      <c r="C105" s="9" t="s">
        <v>232</v>
      </c>
      <c r="D105" s="14" t="s">
        <v>595</v>
      </c>
      <c r="E105" s="14" t="s">
        <v>596</v>
      </c>
      <c r="F105" s="14"/>
      <c r="G105" s="14"/>
      <c r="H105" s="14"/>
      <c r="I105" s="14"/>
      <c r="J105" s="14"/>
      <c r="K105" s="14"/>
      <c r="L105" s="14"/>
    </row>
    <row r="106" spans="2:12" ht="17.25" thickBot="1">
      <c r="B106" s="12" t="s">
        <v>329</v>
      </c>
      <c r="C106" s="9" t="s">
        <v>232</v>
      </c>
      <c r="D106" s="14" t="s">
        <v>597</v>
      </c>
      <c r="E106" s="14"/>
      <c r="F106" s="14"/>
      <c r="G106" s="14"/>
      <c r="H106" s="14"/>
      <c r="I106" s="14"/>
      <c r="J106" s="14"/>
      <c r="K106" s="14"/>
      <c r="L106" s="14"/>
    </row>
    <row r="107" spans="2:12" ht="27.75" thickBot="1">
      <c r="B107" s="12" t="s">
        <v>330</v>
      </c>
      <c r="C107" s="9" t="s">
        <v>232</v>
      </c>
      <c r="D107" s="14" t="s">
        <v>598</v>
      </c>
      <c r="E107" s="14"/>
      <c r="F107" s="14"/>
      <c r="G107" s="14"/>
      <c r="H107" s="14"/>
      <c r="I107" s="14"/>
      <c r="J107" s="14"/>
      <c r="K107" s="14"/>
      <c r="L107" s="14"/>
    </row>
    <row r="108" spans="2:12" ht="17.25" thickBot="1">
      <c r="B108" s="12" t="s">
        <v>331</v>
      </c>
      <c r="C108" s="9" t="s">
        <v>232</v>
      </c>
      <c r="D108" s="14" t="s">
        <v>599</v>
      </c>
      <c r="E108" s="14"/>
      <c r="F108" s="14"/>
      <c r="G108" s="14"/>
      <c r="H108" s="14"/>
      <c r="I108" s="14"/>
      <c r="J108" s="14"/>
      <c r="K108" s="14"/>
      <c r="L108" s="14"/>
    </row>
    <row r="109" spans="2:12" ht="27.75" thickBot="1">
      <c r="B109" s="12" t="s">
        <v>332</v>
      </c>
      <c r="C109" s="9" t="s">
        <v>232</v>
      </c>
      <c r="D109" s="14" t="s">
        <v>600</v>
      </c>
      <c r="E109" s="14"/>
      <c r="F109" s="14"/>
      <c r="G109" s="14"/>
      <c r="H109" s="14"/>
      <c r="I109" s="14"/>
      <c r="J109" s="14"/>
      <c r="K109" s="14"/>
      <c r="L109" s="14"/>
    </row>
    <row r="110" spans="2:12" ht="27.75" thickBot="1">
      <c r="B110" s="12" t="s">
        <v>334</v>
      </c>
      <c r="C110" s="9" t="s">
        <v>232</v>
      </c>
      <c r="D110" s="14" t="s">
        <v>601</v>
      </c>
      <c r="E110" s="14" t="s">
        <v>602</v>
      </c>
      <c r="F110" s="14"/>
      <c r="G110" s="14"/>
      <c r="H110" s="14"/>
      <c r="I110" s="14"/>
      <c r="J110" s="14"/>
      <c r="K110" s="14"/>
      <c r="L110" s="14"/>
    </row>
    <row r="111" spans="2:12" ht="27.75" thickBot="1">
      <c r="B111" s="12" t="s">
        <v>335</v>
      </c>
      <c r="C111" s="9" t="s">
        <v>232</v>
      </c>
      <c r="D111" s="14" t="s">
        <v>603</v>
      </c>
      <c r="E111" s="14"/>
      <c r="F111" s="14"/>
      <c r="G111" s="14"/>
      <c r="H111" s="14"/>
      <c r="I111" s="14"/>
      <c r="J111" s="14"/>
      <c r="K111" s="14"/>
      <c r="L111" s="14"/>
    </row>
    <row r="112" spans="2:12" ht="27.75" thickBot="1">
      <c r="B112" s="12" t="s">
        <v>336</v>
      </c>
      <c r="C112" s="9" t="s">
        <v>232</v>
      </c>
      <c r="D112" s="14" t="s">
        <v>604</v>
      </c>
      <c r="E112" s="14" t="s">
        <v>605</v>
      </c>
      <c r="F112" s="14"/>
      <c r="G112" s="14"/>
      <c r="H112" s="14"/>
      <c r="I112" s="14"/>
      <c r="J112" s="14"/>
      <c r="K112" s="14"/>
      <c r="L112" s="14"/>
    </row>
    <row r="113" spans="2:12" ht="17.25" thickBot="1">
      <c r="B113" s="12" t="s">
        <v>338</v>
      </c>
      <c r="C113" s="9" t="s">
        <v>232</v>
      </c>
      <c r="D113" s="14" t="s">
        <v>606</v>
      </c>
      <c r="E113" s="14"/>
      <c r="F113" s="14"/>
      <c r="G113" s="14"/>
      <c r="H113" s="14"/>
      <c r="I113" s="14"/>
      <c r="J113" s="14"/>
      <c r="K113" s="14"/>
      <c r="L113" s="14"/>
    </row>
    <row r="114" spans="2:12" ht="40.5" thickBot="1">
      <c r="B114" s="12" t="s">
        <v>339</v>
      </c>
      <c r="C114" s="9" t="s">
        <v>232</v>
      </c>
      <c r="D114" s="14" t="s">
        <v>607</v>
      </c>
      <c r="E114" s="14"/>
      <c r="F114" s="14"/>
      <c r="G114" s="14"/>
      <c r="H114" s="14"/>
      <c r="I114" s="14"/>
      <c r="J114" s="14"/>
      <c r="K114" s="14"/>
      <c r="L114" s="14"/>
    </row>
    <row r="115" spans="2:12" ht="27.75" thickBot="1">
      <c r="B115" s="12" t="s">
        <v>341</v>
      </c>
      <c r="C115" s="9" t="s">
        <v>232</v>
      </c>
      <c r="D115" s="14" t="s">
        <v>608</v>
      </c>
      <c r="E115" s="14" t="s">
        <v>609</v>
      </c>
      <c r="F115" s="14"/>
      <c r="G115" s="14"/>
      <c r="H115" s="14"/>
      <c r="I115" s="14"/>
      <c r="J115" s="14"/>
      <c r="K115" s="14"/>
      <c r="L115" s="14"/>
    </row>
    <row r="116" spans="2:12" ht="17.25" thickBot="1">
      <c r="B116" s="12"/>
      <c r="D116" s="14" t="s">
        <v>610</v>
      </c>
      <c r="E116" s="14"/>
      <c r="F116" s="14"/>
      <c r="G116" s="14"/>
      <c r="H116" s="14"/>
      <c r="I116" s="14"/>
      <c r="J116" s="14"/>
      <c r="K116" s="14"/>
      <c r="L116" s="14"/>
    </row>
    <row r="117" spans="2:12" ht="17.25" thickBot="1">
      <c r="B117" s="14"/>
      <c r="D117" s="14"/>
      <c r="E117" s="14"/>
      <c r="F117" s="14"/>
      <c r="G117" s="14"/>
      <c r="H117" s="14"/>
      <c r="I117" s="14"/>
      <c r="J117" s="14"/>
      <c r="K117" s="14"/>
      <c r="L117" s="14"/>
    </row>
    <row r="118" spans="2:12" ht="17.25" thickBot="1">
      <c r="B118" s="14"/>
      <c r="D118" s="14"/>
      <c r="E118" s="14"/>
      <c r="F118" s="14"/>
      <c r="G118" s="14"/>
      <c r="H118" s="14"/>
      <c r="I118" s="14"/>
      <c r="J118" s="14"/>
      <c r="K118" s="14"/>
      <c r="L118" s="14"/>
    </row>
    <row r="119" spans="2:12" ht="17.25" thickBot="1">
      <c r="B119" s="14"/>
      <c r="D119" s="14"/>
      <c r="E119" s="14"/>
      <c r="F119" s="14"/>
      <c r="G119" s="14"/>
      <c r="H119" s="14"/>
      <c r="I119" s="14"/>
      <c r="J119" s="14"/>
      <c r="K119" s="14"/>
      <c r="L119" s="14"/>
    </row>
    <row r="120" spans="2:12" ht="17.25" thickBot="1">
      <c r="B120" s="14"/>
      <c r="D120" s="14"/>
      <c r="E120" s="14"/>
      <c r="F120" s="14"/>
      <c r="G120" s="14"/>
      <c r="H120" s="14"/>
      <c r="I120" s="14"/>
      <c r="J120" s="14"/>
      <c r="K120" s="14"/>
      <c r="L120" s="14"/>
    </row>
    <row r="121" spans="2:12" ht="17.25" thickBot="1">
      <c r="B121" s="14"/>
      <c r="D121" s="14"/>
      <c r="E121" s="14"/>
      <c r="F121" s="14"/>
      <c r="G121" s="14"/>
      <c r="H121" s="14"/>
      <c r="I121" s="14"/>
      <c r="J121" s="14"/>
      <c r="K121" s="14"/>
      <c r="L121" s="14"/>
    </row>
    <row r="122" spans="2:12" ht="17.25" thickBot="1">
      <c r="B122" s="14"/>
      <c r="D122" s="14"/>
      <c r="E122" s="14"/>
      <c r="F122" s="14"/>
      <c r="G122" s="14"/>
      <c r="H122" s="14"/>
      <c r="I122" s="14"/>
      <c r="J122" s="14"/>
      <c r="K122" s="14"/>
      <c r="L122" s="14"/>
    </row>
    <row r="123" spans="2:12" ht="17.25" thickBot="1">
      <c r="B123" s="14"/>
      <c r="D123" s="14"/>
      <c r="E123" s="14"/>
      <c r="F123" s="14"/>
      <c r="G123" s="14"/>
      <c r="H123" s="14"/>
      <c r="I123" s="14"/>
      <c r="J123" s="14"/>
      <c r="K123" s="14"/>
      <c r="L123" s="14"/>
    </row>
    <row r="124" spans="2:12" ht="17.25" thickBot="1">
      <c r="B124" s="14"/>
      <c r="D124" s="14"/>
      <c r="E124" s="14"/>
      <c r="F124" s="14"/>
      <c r="G124" s="14"/>
      <c r="H124" s="14"/>
      <c r="I124" s="14"/>
      <c r="J124" s="14"/>
      <c r="K124" s="14"/>
      <c r="L124" s="14"/>
    </row>
    <row r="125" spans="2:12" ht="17.25" thickBot="1">
      <c r="B125" s="14"/>
      <c r="D125" s="14"/>
      <c r="E125" s="14"/>
      <c r="F125" s="14"/>
      <c r="G125" s="14"/>
      <c r="H125" s="14"/>
      <c r="I125" s="14"/>
      <c r="J125" s="14"/>
      <c r="K125" s="14"/>
      <c r="L125" s="14"/>
    </row>
    <row r="126" spans="2:12" ht="17.25" thickBot="1">
      <c r="B126" s="14"/>
      <c r="D126" s="14"/>
      <c r="E126" s="14"/>
      <c r="F126" s="14"/>
      <c r="G126" s="14"/>
      <c r="H126" s="14"/>
      <c r="I126" s="14"/>
      <c r="J126" s="14"/>
      <c r="K126" s="14"/>
      <c r="L126" s="14"/>
    </row>
    <row r="127" spans="2:12" ht="17.25" thickBot="1">
      <c r="B127" s="14"/>
      <c r="D127" s="14"/>
      <c r="E127" s="14"/>
      <c r="F127" s="14"/>
      <c r="G127" s="14"/>
      <c r="H127" s="14"/>
      <c r="I127" s="14"/>
      <c r="J127" s="14"/>
      <c r="K127" s="14"/>
      <c r="L127" s="14"/>
    </row>
    <row r="128" spans="2:12" ht="17.25" thickBot="1">
      <c r="B128" s="14"/>
    </row>
    <row r="129" spans="2:2" ht="17.25" thickBot="1">
      <c r="B129" s="14"/>
    </row>
    <row r="130" spans="2:2" ht="17.25" thickBot="1">
      <c r="B130" s="14"/>
    </row>
    <row r="131" spans="2:2" ht="17.25" thickBot="1">
      <c r="B131" s="14"/>
    </row>
    <row r="132" spans="2:2" ht="17.25" thickBot="1">
      <c r="B132" s="14"/>
    </row>
    <row r="133" spans="2:2" ht="17.25" thickBot="1">
      <c r="B133" s="14"/>
    </row>
    <row r="134" spans="2:2" ht="17.25" thickBot="1">
      <c r="B134" s="14"/>
    </row>
    <row r="135" spans="2:2" ht="17.25" thickBot="1">
      <c r="B135" s="14"/>
    </row>
    <row r="136" spans="2:2" ht="17.25" thickBot="1">
      <c r="B136" s="14"/>
    </row>
    <row r="137" spans="2:2" ht="17.25" thickBot="1">
      <c r="B137" s="14"/>
    </row>
    <row r="138" spans="2:2" ht="17.25" thickBot="1">
      <c r="B138" s="14"/>
    </row>
    <row r="139" spans="2:2" ht="17.25" thickBot="1">
      <c r="B139" s="14"/>
    </row>
    <row r="140" spans="2:2" ht="17.25" thickBot="1">
      <c r="B140" s="14"/>
    </row>
    <row r="141" spans="2:2" ht="17.25" thickBot="1">
      <c r="B141" s="14"/>
    </row>
    <row r="142" spans="2:2" ht="17.25" thickBot="1">
      <c r="B142" s="14"/>
    </row>
    <row r="143" spans="2:2" ht="17.25" thickBot="1">
      <c r="B143" s="14"/>
    </row>
    <row r="144" spans="2:2" ht="17.25" thickBot="1">
      <c r="B144" s="14"/>
    </row>
    <row r="145" spans="2:2" ht="17.25" thickBot="1">
      <c r="B145" s="14"/>
    </row>
    <row r="146" spans="2:2" ht="17.25" thickBot="1">
      <c r="B146" s="14"/>
    </row>
    <row r="147" spans="2:2" ht="17.25" thickBot="1">
      <c r="B147" s="14"/>
    </row>
    <row r="148" spans="2:2" ht="17.25" thickBot="1">
      <c r="B148" s="14"/>
    </row>
    <row r="149" spans="2:2" ht="17.25" thickBot="1">
      <c r="B149" s="14"/>
    </row>
    <row r="150" spans="2:2" ht="17.25" thickBot="1">
      <c r="B150" s="14"/>
    </row>
    <row r="151" spans="2:2" ht="17.25" thickBot="1">
      <c r="B151" s="14"/>
    </row>
    <row r="152" spans="2:2" ht="17.25" thickBot="1">
      <c r="B152" s="14"/>
    </row>
    <row r="153" spans="2:2" ht="17.25" thickBot="1">
      <c r="B153" s="14"/>
    </row>
    <row r="154" spans="2:2" ht="17.25" thickBot="1">
      <c r="B154" s="14"/>
    </row>
    <row r="155" spans="2:2" ht="17.25" thickBot="1">
      <c r="B155" s="14"/>
    </row>
    <row r="156" spans="2:2" ht="17.25" thickBot="1">
      <c r="B156" s="14"/>
    </row>
    <row r="157" spans="2:2" ht="17.25" thickBot="1">
      <c r="B157" s="14"/>
    </row>
    <row r="158" spans="2:2" ht="17.25" thickBot="1">
      <c r="B158" s="14"/>
    </row>
    <row r="159" spans="2:2" ht="17.25" thickBot="1">
      <c r="B159" s="14"/>
    </row>
    <row r="160" spans="2:2" ht="17.25" thickBot="1">
      <c r="B160" s="14"/>
    </row>
    <row r="161" spans="2:2" ht="17.25" thickBot="1">
      <c r="B161" s="14"/>
    </row>
    <row r="162" spans="2:2" ht="17.25" thickBot="1">
      <c r="B162" s="14"/>
    </row>
    <row r="163" spans="2:2" ht="17.25" thickBot="1">
      <c r="B163" s="14"/>
    </row>
    <row r="164" spans="2:2" ht="17.25" thickBot="1">
      <c r="B164" s="14"/>
    </row>
    <row r="165" spans="2:2" ht="17.25" thickBot="1">
      <c r="B165" s="14"/>
    </row>
    <row r="166" spans="2:2" ht="17.25" thickBot="1">
      <c r="B166" s="14"/>
    </row>
    <row r="167" spans="2:2" ht="17.25" thickBot="1">
      <c r="B167" s="14"/>
    </row>
    <row r="168" spans="2:2" ht="17.25" thickBot="1">
      <c r="B168" s="14"/>
    </row>
    <row r="169" spans="2:2" ht="17.25" thickBot="1">
      <c r="B169" s="14"/>
    </row>
    <row r="170" spans="2:2" ht="17.25" thickBot="1">
      <c r="B170" s="14"/>
    </row>
    <row r="171" spans="2:2" ht="17.25" thickBot="1">
      <c r="B171" s="14"/>
    </row>
    <row r="172" spans="2:2" ht="17.25" thickBot="1">
      <c r="B172" s="14"/>
    </row>
    <row r="173" spans="2:2" ht="17.25" thickBot="1">
      <c r="B173" s="14"/>
    </row>
    <row r="174" spans="2:2" ht="17.25" thickBot="1">
      <c r="B174" s="14"/>
    </row>
    <row r="175" spans="2:2" ht="17.25" thickBot="1">
      <c r="B175" s="14"/>
    </row>
    <row r="176" spans="2:2" ht="17.25" thickBot="1">
      <c r="B176" s="14"/>
    </row>
    <row r="177" spans="2:2" ht="17.25" thickBot="1">
      <c r="B177" s="14"/>
    </row>
    <row r="178" spans="2:2" ht="17.25" thickBot="1">
      <c r="B178" s="14"/>
    </row>
    <row r="179" spans="2:2" ht="17.25" thickBot="1">
      <c r="B179" s="14"/>
    </row>
    <row r="180" spans="2:2" ht="17.25" thickBot="1">
      <c r="B180" s="14"/>
    </row>
    <row r="181" spans="2:2" ht="17.25" thickBot="1">
      <c r="B181" s="14"/>
    </row>
    <row r="182" spans="2:2" ht="17.25" thickBot="1">
      <c r="B182" s="14"/>
    </row>
    <row r="183" spans="2:2" ht="17.25" thickBot="1">
      <c r="B183" s="14"/>
    </row>
    <row r="184" spans="2:2" ht="17.25" thickBot="1">
      <c r="B184" s="14"/>
    </row>
    <row r="185" spans="2:2" ht="17.25" thickBot="1">
      <c r="B185" s="14"/>
    </row>
    <row r="186" spans="2:2" ht="17.25" thickBot="1">
      <c r="B186" s="14"/>
    </row>
    <row r="187" spans="2:2" ht="17.25" thickBot="1">
      <c r="B187" s="14"/>
    </row>
    <row r="188" spans="2:2" ht="17.25" thickBot="1">
      <c r="B188" s="14"/>
    </row>
    <row r="189" spans="2:2" ht="17.25" thickBot="1">
      <c r="B189" s="14"/>
    </row>
    <row r="190" spans="2:2" ht="17.25" thickBot="1">
      <c r="B190" s="14"/>
    </row>
    <row r="191" spans="2:2" ht="17.25" thickBot="1">
      <c r="B191" s="14"/>
    </row>
    <row r="192" spans="2:2" ht="17.25" thickBot="1">
      <c r="B192" s="14"/>
    </row>
    <row r="193" spans="2:2" ht="17.25" thickBot="1">
      <c r="B193" s="14"/>
    </row>
    <row r="194" spans="2:2" ht="17.25" thickBot="1">
      <c r="B194" s="14"/>
    </row>
    <row r="195" spans="2:2" ht="17.25" thickBot="1">
      <c r="B195" s="14"/>
    </row>
    <row r="196" spans="2:2" ht="17.25" thickBot="1">
      <c r="B196" s="14"/>
    </row>
    <row r="197" spans="2:2" ht="17.25" thickBot="1">
      <c r="B197" s="14"/>
    </row>
    <row r="198" spans="2:2" ht="17.25" thickBot="1">
      <c r="B198" s="14"/>
    </row>
    <row r="199" spans="2:2" ht="17.25" thickBot="1">
      <c r="B199" s="14"/>
    </row>
    <row r="200" spans="2:2" ht="17.25" thickBot="1">
      <c r="B200" s="14"/>
    </row>
    <row r="201" spans="2:2" ht="17.25" thickBot="1">
      <c r="B201" s="14"/>
    </row>
    <row r="202" spans="2:2" ht="17.25" thickBot="1">
      <c r="B202" s="14"/>
    </row>
    <row r="203" spans="2:2" ht="17.25" thickBot="1">
      <c r="B203" s="14"/>
    </row>
    <row r="204" spans="2:2" ht="17.25" thickBot="1">
      <c r="B204" s="14"/>
    </row>
    <row r="205" spans="2:2" ht="17.25" thickBot="1">
      <c r="B205" s="14"/>
    </row>
    <row r="206" spans="2:2" ht="17.25" thickBot="1">
      <c r="B206" s="14"/>
    </row>
    <row r="207" spans="2:2" ht="17.25" thickBot="1">
      <c r="B207" s="14"/>
    </row>
    <row r="208" spans="2:2" ht="17.25" thickBot="1">
      <c r="B208" s="14"/>
    </row>
    <row r="209" spans="2:2" ht="17.25" thickBot="1">
      <c r="B209" s="14"/>
    </row>
    <row r="210" spans="2:2" ht="17.25" thickBot="1">
      <c r="B210" s="14"/>
    </row>
    <row r="211" spans="2:2" ht="17.25" thickBot="1">
      <c r="B211" s="14"/>
    </row>
    <row r="212" spans="2:2" ht="17.25" thickBot="1">
      <c r="B212" s="14"/>
    </row>
    <row r="213" spans="2:2" ht="17.25" thickBot="1">
      <c r="B213" s="14"/>
    </row>
    <row r="214" spans="2:2" ht="17.25" thickBot="1">
      <c r="B214" s="14"/>
    </row>
    <row r="215" spans="2:2" ht="17.25" thickBot="1">
      <c r="B215" s="14"/>
    </row>
    <row r="216" spans="2:2" ht="17.25" thickBot="1">
      <c r="B216" s="14"/>
    </row>
    <row r="217" spans="2:2" ht="17.25" thickBot="1">
      <c r="B217" s="14"/>
    </row>
    <row r="218" spans="2:2" ht="17.25" thickBot="1">
      <c r="B218" s="14"/>
    </row>
    <row r="219" spans="2:2" ht="17.25" thickBot="1">
      <c r="B219" s="14"/>
    </row>
    <row r="220" spans="2:2" ht="17.25" thickBot="1">
      <c r="B220" s="14"/>
    </row>
    <row r="221" spans="2:2" ht="17.25" thickBot="1">
      <c r="B221" s="14"/>
    </row>
    <row r="222" spans="2:2" ht="17.25" thickBot="1">
      <c r="B222" s="14"/>
    </row>
    <row r="223" spans="2:2" ht="17.25" thickBot="1">
      <c r="B223" s="14"/>
    </row>
    <row r="224" spans="2:2" ht="17.25" thickBot="1">
      <c r="B224" s="14"/>
    </row>
    <row r="225" spans="2:2" ht="17.25" thickBot="1">
      <c r="B225" s="14"/>
    </row>
    <row r="226" spans="2:2" ht="17.25" thickBot="1">
      <c r="B226" s="14"/>
    </row>
    <row r="227" spans="2:2" ht="17.25" thickBot="1">
      <c r="B227" s="14"/>
    </row>
    <row r="228" spans="2:2" ht="17.25" thickBot="1">
      <c r="B228" s="14"/>
    </row>
    <row r="229" spans="2:2" ht="17.25" thickBot="1">
      <c r="B229" s="14"/>
    </row>
    <row r="230" spans="2:2" ht="17.25" thickBot="1">
      <c r="B230" s="14"/>
    </row>
    <row r="231" spans="2:2" ht="17.25" thickBot="1">
      <c r="B231" s="14"/>
    </row>
    <row r="232" spans="2:2" ht="17.25" thickBot="1">
      <c r="B232" s="14"/>
    </row>
    <row r="233" spans="2:2" ht="17.25" thickBot="1">
      <c r="B233" s="14"/>
    </row>
    <row r="234" spans="2:2" ht="17.25" thickBot="1">
      <c r="B234" s="14"/>
    </row>
    <row r="235" spans="2:2" ht="17.25" thickBot="1">
      <c r="B235" s="14"/>
    </row>
    <row r="236" spans="2:2" ht="17.25" thickBot="1">
      <c r="B236" s="14"/>
    </row>
    <row r="237" spans="2:2" ht="17.25" thickBot="1">
      <c r="B237" s="14"/>
    </row>
    <row r="238" spans="2:2" ht="17.25" thickBot="1">
      <c r="B238" s="14"/>
    </row>
    <row r="239" spans="2:2" ht="17.25" thickBot="1">
      <c r="B239" s="14"/>
    </row>
    <row r="240" spans="2:2" ht="17.25" thickBot="1">
      <c r="B240" s="14"/>
    </row>
    <row r="241" spans="2:2" ht="17.25" thickBot="1">
      <c r="B241" s="14"/>
    </row>
    <row r="242" spans="2:2" ht="17.25" thickBot="1">
      <c r="B242" s="14"/>
    </row>
    <row r="243" spans="2:2" ht="17.25" thickBot="1">
      <c r="B243" s="14"/>
    </row>
    <row r="244" spans="2:2" ht="17.25" thickBot="1">
      <c r="B244" s="14"/>
    </row>
    <row r="245" spans="2:2" ht="17.25" thickBot="1">
      <c r="B245" s="14"/>
    </row>
    <row r="246" spans="2:2" ht="17.25" thickBot="1">
      <c r="B246" s="14"/>
    </row>
    <row r="247" spans="2:2" ht="17.25" thickBot="1">
      <c r="B247" s="14"/>
    </row>
    <row r="248" spans="2:2" ht="17.25" thickBot="1">
      <c r="B248" s="14"/>
    </row>
    <row r="249" spans="2:2" ht="17.25" thickBot="1">
      <c r="B249" s="14"/>
    </row>
    <row r="250" spans="2:2" ht="17.25" thickBot="1">
      <c r="B250" s="14"/>
    </row>
    <row r="251" spans="2:2" ht="17.25" thickBot="1">
      <c r="B251" s="14"/>
    </row>
    <row r="252" spans="2:2" ht="17.25" thickBot="1">
      <c r="B252" s="14"/>
    </row>
    <row r="253" spans="2:2" ht="17.25" thickBot="1">
      <c r="B253" s="14"/>
    </row>
    <row r="254" spans="2:2" ht="17.25" thickBot="1">
      <c r="B254" s="14"/>
    </row>
    <row r="255" spans="2:2" ht="17.25" thickBot="1">
      <c r="B255" s="14"/>
    </row>
    <row r="256" spans="2:2" ht="17.25" thickBot="1">
      <c r="B256" s="14"/>
    </row>
    <row r="257" spans="2:2" ht="17.25" thickBot="1">
      <c r="B257" s="14"/>
    </row>
    <row r="258" spans="2:2" ht="17.25" thickBot="1">
      <c r="B258" s="14"/>
    </row>
    <row r="259" spans="2:2" ht="17.25" thickBot="1">
      <c r="B259" s="14"/>
    </row>
    <row r="260" spans="2:2" ht="17.25" thickBot="1">
      <c r="B260" s="14"/>
    </row>
    <row r="261" spans="2:2" ht="17.25" thickBot="1">
      <c r="B261" s="14"/>
    </row>
    <row r="262" spans="2:2" ht="17.25" thickBot="1">
      <c r="B262" s="14"/>
    </row>
    <row r="263" spans="2:2" ht="17.25" thickBot="1">
      <c r="B263" s="14"/>
    </row>
    <row r="264" spans="2:2" ht="17.25" thickBot="1">
      <c r="B264" s="14"/>
    </row>
    <row r="265" spans="2:2" ht="17.25" thickBot="1">
      <c r="B265" s="14"/>
    </row>
    <row r="266" spans="2:2" ht="17.25" thickBot="1">
      <c r="B266" s="14"/>
    </row>
    <row r="267" spans="2:2" ht="17.25" thickBot="1">
      <c r="B267" s="14"/>
    </row>
    <row r="268" spans="2:2" ht="17.25" thickBot="1">
      <c r="B268" s="14"/>
    </row>
    <row r="269" spans="2:2" ht="17.25" thickBot="1">
      <c r="B269" s="14"/>
    </row>
    <row r="270" spans="2:2" ht="17.25" thickBot="1">
      <c r="B270" s="14"/>
    </row>
    <row r="271" spans="2:2" ht="17.25" thickBot="1">
      <c r="B271" s="14"/>
    </row>
    <row r="272" spans="2:2" ht="17.25" thickBot="1">
      <c r="B272" s="14"/>
    </row>
    <row r="273" spans="2:2" ht="17.25" thickBot="1">
      <c r="B273" s="14"/>
    </row>
    <row r="274" spans="2:2" ht="17.25" thickBot="1">
      <c r="B274" s="14"/>
    </row>
    <row r="275" spans="2:2" ht="17.25" thickBot="1">
      <c r="B275" s="14"/>
    </row>
    <row r="276" spans="2:2" ht="17.25" thickBot="1">
      <c r="B276" s="14"/>
    </row>
    <row r="277" spans="2:2" ht="17.25" thickBot="1">
      <c r="B277" s="14"/>
    </row>
    <row r="278" spans="2:2" ht="17.25" thickBot="1">
      <c r="B278" s="14"/>
    </row>
    <row r="279" spans="2:2" ht="17.25" thickBot="1">
      <c r="B279" s="14"/>
    </row>
    <row r="280" spans="2:2" ht="17.25" thickBot="1">
      <c r="B280" s="14"/>
    </row>
    <row r="281" spans="2:2" ht="17.25" thickBot="1">
      <c r="B281" s="14"/>
    </row>
    <row r="282" spans="2:2" ht="17.25" thickBot="1">
      <c r="B282" s="14"/>
    </row>
    <row r="283" spans="2:2" ht="17.25" thickBot="1">
      <c r="B283" s="14"/>
    </row>
    <row r="284" spans="2:2" ht="17.25" thickBot="1">
      <c r="B284" s="14"/>
    </row>
    <row r="285" spans="2:2" ht="17.25" thickBot="1">
      <c r="B285" s="14"/>
    </row>
    <row r="286" spans="2:2" ht="17.25" thickBot="1">
      <c r="B286" s="14"/>
    </row>
    <row r="287" spans="2:2" ht="17.25" thickBot="1">
      <c r="B287" s="14"/>
    </row>
    <row r="288" spans="2:2" ht="17.25" thickBot="1">
      <c r="B288" s="14"/>
    </row>
    <row r="289" spans="2:2" ht="17.25" thickBot="1">
      <c r="B289" s="14"/>
    </row>
    <row r="290" spans="2:2" ht="17.25" thickBot="1">
      <c r="B290" s="14"/>
    </row>
    <row r="291" spans="2:2" ht="17.25" thickBot="1">
      <c r="B291" s="14"/>
    </row>
    <row r="292" spans="2:2" ht="17.25" thickBot="1">
      <c r="B292" s="14"/>
    </row>
    <row r="293" spans="2:2" ht="17.25" thickBot="1">
      <c r="B293" s="14"/>
    </row>
    <row r="294" spans="2:2" ht="17.25" thickBot="1">
      <c r="B294" s="14"/>
    </row>
    <row r="295" spans="2:2" ht="17.25" thickBot="1">
      <c r="B295" s="14"/>
    </row>
    <row r="296" spans="2:2" ht="17.25" thickBot="1">
      <c r="B296" s="14"/>
    </row>
    <row r="297" spans="2:2" ht="17.25" thickBot="1">
      <c r="B297" s="14"/>
    </row>
    <row r="298" spans="2:2" ht="17.25" thickBot="1">
      <c r="B298" s="14"/>
    </row>
    <row r="299" spans="2:2" ht="17.25" thickBot="1">
      <c r="B299" s="14"/>
    </row>
    <row r="300" spans="2:2" ht="17.25" thickBot="1">
      <c r="B300" s="14"/>
    </row>
    <row r="301" spans="2:2" ht="17.25" thickBot="1">
      <c r="B301" s="14"/>
    </row>
    <row r="302" spans="2:2" ht="17.25" thickBot="1">
      <c r="B302" s="14"/>
    </row>
    <row r="303" spans="2:2" ht="17.25" thickBot="1">
      <c r="B303" s="14"/>
    </row>
    <row r="304" spans="2:2" ht="17.25" thickBot="1">
      <c r="B304" s="14"/>
    </row>
    <row r="305" spans="2:2" ht="17.25" thickBot="1">
      <c r="B305" s="14"/>
    </row>
    <row r="306" spans="2:2" ht="17.25" thickBot="1">
      <c r="B306" s="14"/>
    </row>
    <row r="307" spans="2:2" ht="17.25" thickBot="1">
      <c r="B307" s="14"/>
    </row>
    <row r="308" spans="2:2" ht="17.25" thickBot="1">
      <c r="B308" s="14"/>
    </row>
    <row r="309" spans="2:2" ht="17.25" thickBot="1">
      <c r="B309" s="14"/>
    </row>
    <row r="310" spans="2:2" ht="17.25" thickBot="1">
      <c r="B310" s="14"/>
    </row>
    <row r="311" spans="2:2" ht="17.25" thickBot="1">
      <c r="B311" s="14"/>
    </row>
    <row r="312" spans="2:2" ht="17.25" thickBot="1">
      <c r="B312" s="14"/>
    </row>
    <row r="313" spans="2:2" ht="17.25" thickBot="1">
      <c r="B313" s="14"/>
    </row>
    <row r="314" spans="2:2" ht="17.25" thickBot="1">
      <c r="B314" s="14"/>
    </row>
    <row r="315" spans="2:2" ht="17.25" thickBot="1">
      <c r="B315" s="14"/>
    </row>
    <row r="316" spans="2:2" ht="17.25" thickBot="1">
      <c r="B316" s="14"/>
    </row>
    <row r="317" spans="2:2" ht="17.25" thickBot="1">
      <c r="B317" s="14"/>
    </row>
    <row r="318" spans="2:2" ht="17.25" thickBot="1">
      <c r="B318" s="14"/>
    </row>
    <row r="319" spans="2:2" ht="17.25" thickBot="1">
      <c r="B319" s="14"/>
    </row>
    <row r="320" spans="2:2" ht="17.25" thickBot="1">
      <c r="B320" s="14"/>
    </row>
    <row r="321" spans="2:2" ht="17.25" thickBot="1">
      <c r="B321" s="14"/>
    </row>
    <row r="322" spans="2:2" ht="17.25" thickBot="1">
      <c r="B322" s="14"/>
    </row>
    <row r="323" spans="2:2" ht="17.25" thickBot="1">
      <c r="B323" s="14"/>
    </row>
    <row r="324" spans="2:2" ht="17.25" thickBot="1">
      <c r="B324" s="14"/>
    </row>
    <row r="325" spans="2:2" ht="17.25" thickBot="1">
      <c r="B325" s="14"/>
    </row>
    <row r="326" spans="2:2" ht="17.25" thickBot="1">
      <c r="B326" s="14"/>
    </row>
    <row r="327" spans="2:2" ht="17.25" thickBot="1">
      <c r="B327" s="14"/>
    </row>
    <row r="328" spans="2:2" ht="17.25" thickBot="1">
      <c r="B328" s="14"/>
    </row>
    <row r="329" spans="2:2" ht="17.25" thickBot="1">
      <c r="B329" s="14"/>
    </row>
    <row r="330" spans="2:2" ht="17.25" thickBot="1">
      <c r="B330" s="14"/>
    </row>
    <row r="331" spans="2:2" ht="17.25" thickBot="1">
      <c r="B331" s="14"/>
    </row>
    <row r="332" spans="2:2" ht="17.25" thickBot="1">
      <c r="B332" s="14"/>
    </row>
    <row r="333" spans="2:2" ht="17.25" thickBot="1">
      <c r="B333" s="14"/>
    </row>
    <row r="334" spans="2:2" ht="17.25" thickBot="1">
      <c r="B334" s="14"/>
    </row>
    <row r="335" spans="2:2" ht="17.25" thickBot="1">
      <c r="B335" s="14"/>
    </row>
    <row r="336" spans="2:2" ht="17.25" thickBot="1">
      <c r="B336" s="14"/>
    </row>
    <row r="337" spans="2:2" ht="17.25" thickBot="1">
      <c r="B337" s="14"/>
    </row>
    <row r="338" spans="2:2" ht="17.25" thickBot="1">
      <c r="B338" s="14"/>
    </row>
    <row r="339" spans="2:2" ht="17.25" thickBot="1">
      <c r="B339" s="14"/>
    </row>
    <row r="340" spans="2:2" ht="17.25" thickBot="1">
      <c r="B340" s="14"/>
    </row>
    <row r="341" spans="2:2" ht="17.25" thickBot="1">
      <c r="B341" s="14"/>
    </row>
    <row r="342" spans="2:2" ht="17.25" thickBot="1">
      <c r="B342" s="14"/>
    </row>
    <row r="343" spans="2:2" ht="17.25" thickBot="1">
      <c r="B343" s="14"/>
    </row>
    <row r="344" spans="2:2" ht="17.25" thickBot="1">
      <c r="B344" s="14"/>
    </row>
    <row r="345" spans="2:2" ht="17.25" thickBot="1">
      <c r="B345" s="14"/>
    </row>
    <row r="346" spans="2:2" ht="17.25" thickBot="1">
      <c r="B346" s="14"/>
    </row>
    <row r="347" spans="2:2" ht="17.25" thickBot="1">
      <c r="B347" s="14"/>
    </row>
    <row r="348" spans="2:2" ht="17.25" thickBot="1">
      <c r="B348" s="14"/>
    </row>
    <row r="349" spans="2:2" ht="17.25" thickBot="1">
      <c r="B349" s="14"/>
    </row>
    <row r="350" spans="2:2" ht="17.25" thickBot="1">
      <c r="B350" s="14"/>
    </row>
    <row r="351" spans="2:2" ht="17.25" thickBot="1">
      <c r="B351" s="14"/>
    </row>
    <row r="352" spans="2:2" ht="17.25" thickBot="1">
      <c r="B352" s="14"/>
    </row>
    <row r="353" spans="2:2" ht="17.25" thickBot="1">
      <c r="B353" s="14"/>
    </row>
    <row r="354" spans="2:2" ht="17.25" thickBot="1">
      <c r="B354" s="14"/>
    </row>
    <row r="355" spans="2:2" ht="17.25" thickBot="1">
      <c r="B355" s="14"/>
    </row>
    <row r="356" spans="2:2" ht="17.25" thickBot="1">
      <c r="B356" s="14"/>
    </row>
    <row r="357" spans="2:2" ht="17.25" thickBot="1">
      <c r="B357" s="14"/>
    </row>
    <row r="358" spans="2:2" ht="17.25" thickBot="1">
      <c r="B358" s="14"/>
    </row>
    <row r="359" spans="2:2" ht="17.25" thickBot="1">
      <c r="B359" s="14"/>
    </row>
    <row r="360" spans="2:2" ht="17.25" thickBot="1">
      <c r="B360" s="14"/>
    </row>
    <row r="361" spans="2:2" ht="17.25" thickBot="1">
      <c r="B361" s="14"/>
    </row>
    <row r="362" spans="2:2" ht="17.25" thickBot="1">
      <c r="B362" s="14"/>
    </row>
    <row r="363" spans="2:2" ht="17.25" thickBot="1">
      <c r="B363" s="14"/>
    </row>
    <row r="364" spans="2:2" ht="17.25" thickBot="1">
      <c r="B364" s="14"/>
    </row>
    <row r="365" spans="2:2" ht="17.25" thickBot="1">
      <c r="B365" s="14"/>
    </row>
    <row r="366" spans="2:2" ht="17.25" thickBot="1">
      <c r="B366" s="14"/>
    </row>
    <row r="367" spans="2:2" ht="17.25" thickBot="1">
      <c r="B367" s="14"/>
    </row>
    <row r="368" spans="2:2" ht="17.25" thickBot="1">
      <c r="B368" s="14"/>
    </row>
    <row r="369" spans="2:2" ht="17.25" thickBot="1">
      <c r="B369" s="14"/>
    </row>
    <row r="370" spans="2:2" ht="17.25" thickBot="1">
      <c r="B370" s="14"/>
    </row>
    <row r="371" spans="2:2" ht="17.25" thickBot="1">
      <c r="B371" s="14"/>
    </row>
    <row r="372" spans="2:2" ht="17.25" thickBot="1">
      <c r="B372" s="14"/>
    </row>
    <row r="373" spans="2:2" ht="17.25" thickBot="1">
      <c r="B373" s="14"/>
    </row>
    <row r="374" spans="2:2" ht="17.25" thickBot="1">
      <c r="B374" s="14"/>
    </row>
    <row r="375" spans="2:2" ht="17.25" thickBot="1">
      <c r="B375" s="14"/>
    </row>
    <row r="376" spans="2:2" ht="17.25" thickBot="1">
      <c r="B376" s="14"/>
    </row>
    <row r="377" spans="2:2" ht="17.25" thickBot="1">
      <c r="B377" s="14"/>
    </row>
    <row r="378" spans="2:2" ht="17.25" thickBot="1">
      <c r="B378" s="14"/>
    </row>
    <row r="379" spans="2:2" ht="17.25" thickBot="1">
      <c r="B379" s="14"/>
    </row>
    <row r="380" spans="2:2" ht="17.25" thickBot="1">
      <c r="B380" s="14"/>
    </row>
    <row r="381" spans="2:2" ht="17.25" thickBot="1">
      <c r="B381" s="14"/>
    </row>
    <row r="382" spans="2:2" ht="17.25" thickBot="1">
      <c r="B382" s="14"/>
    </row>
    <row r="383" spans="2:2" ht="17.25" thickBot="1">
      <c r="B383" s="14"/>
    </row>
    <row r="384" spans="2:2" ht="17.25" thickBot="1">
      <c r="B384" s="14"/>
    </row>
    <row r="385" spans="2:2" ht="17.25" thickBot="1">
      <c r="B385" s="14"/>
    </row>
    <row r="386" spans="2:2" ht="17.25" thickBot="1">
      <c r="B386" s="14"/>
    </row>
    <row r="387" spans="2:2" ht="17.25" thickBot="1">
      <c r="B387" s="14"/>
    </row>
    <row r="388" spans="2:2" ht="17.25" thickBot="1">
      <c r="B388" s="14"/>
    </row>
    <row r="389" spans="2:2" ht="17.25" thickBot="1">
      <c r="B389" s="14"/>
    </row>
    <row r="390" spans="2:2" ht="17.25" thickBot="1">
      <c r="B390" s="14"/>
    </row>
    <row r="391" spans="2:2" ht="17.25" thickBot="1">
      <c r="B391" s="14"/>
    </row>
    <row r="392" spans="2:2" ht="17.25" thickBot="1">
      <c r="B392" s="14"/>
    </row>
    <row r="393" spans="2:2" ht="17.25" thickBot="1">
      <c r="B393" s="14"/>
    </row>
    <row r="394" spans="2:2" ht="17.25" thickBot="1">
      <c r="B394" s="14"/>
    </row>
    <row r="395" spans="2:2" ht="17.25" thickBot="1">
      <c r="B395" s="14"/>
    </row>
    <row r="396" spans="2:2" ht="17.25" thickBot="1">
      <c r="B396" s="14"/>
    </row>
    <row r="397" spans="2:2" ht="17.25" thickBot="1">
      <c r="B397" s="14"/>
    </row>
    <row r="398" spans="2:2" ht="17.25" thickBot="1">
      <c r="B398" s="14"/>
    </row>
    <row r="399" spans="2:2" ht="17.25" thickBot="1">
      <c r="B399" s="14"/>
    </row>
    <row r="400" spans="2:2" ht="17.25" thickBot="1">
      <c r="B400" s="14"/>
    </row>
    <row r="401" spans="2:2" ht="17.25" thickBot="1">
      <c r="B401" s="14"/>
    </row>
    <row r="402" spans="2:2" ht="17.25" thickBot="1">
      <c r="B402" s="14"/>
    </row>
    <row r="403" spans="2:2" ht="17.25" thickBot="1">
      <c r="B403" s="14"/>
    </row>
    <row r="404" spans="2:2" ht="17.25" thickBot="1">
      <c r="B404" s="14"/>
    </row>
    <row r="405" spans="2:2" ht="17.25" thickBot="1">
      <c r="B405" s="14"/>
    </row>
    <row r="406" spans="2:2" ht="17.25" thickBot="1">
      <c r="B406" s="14"/>
    </row>
    <row r="407" spans="2:2" ht="17.25" thickBot="1">
      <c r="B407" s="14"/>
    </row>
    <row r="408" spans="2:2" ht="17.25" thickBot="1">
      <c r="B408" s="14"/>
    </row>
    <row r="409" spans="2:2" ht="17.25" thickBot="1">
      <c r="B409" s="14"/>
    </row>
    <row r="410" spans="2:2" ht="17.25" thickBot="1">
      <c r="B410" s="14"/>
    </row>
    <row r="411" spans="2:2" ht="17.25" thickBot="1">
      <c r="B411" s="14"/>
    </row>
    <row r="412" spans="2:2" ht="17.25" thickBot="1">
      <c r="B412" s="14"/>
    </row>
    <row r="413" spans="2:2" ht="17.25" thickBot="1">
      <c r="B413" s="14"/>
    </row>
    <row r="414" spans="2:2" ht="17.25" thickBot="1">
      <c r="B414" s="14"/>
    </row>
    <row r="415" spans="2:2" ht="17.25" thickBot="1">
      <c r="B415" s="14"/>
    </row>
    <row r="416" spans="2:2" ht="17.25" thickBot="1">
      <c r="B416" s="14"/>
    </row>
    <row r="417" spans="2:2" ht="17.25" thickBot="1">
      <c r="B417" s="14"/>
    </row>
    <row r="418" spans="2:2" ht="17.25" thickBot="1">
      <c r="B418" s="14"/>
    </row>
    <row r="419" spans="2:2" ht="17.25" thickBot="1">
      <c r="B419" s="14"/>
    </row>
    <row r="420" spans="2:2" ht="17.25" thickBot="1">
      <c r="B420" s="14"/>
    </row>
    <row r="421" spans="2:2" ht="17.25" thickBot="1">
      <c r="B421" s="14"/>
    </row>
    <row r="422" spans="2:2" ht="17.25" thickBot="1">
      <c r="B422" s="14"/>
    </row>
    <row r="423" spans="2:2" ht="17.25" thickBot="1">
      <c r="B423" s="14"/>
    </row>
    <row r="424" spans="2:2" ht="17.25" thickBot="1">
      <c r="B424" s="14"/>
    </row>
    <row r="425" spans="2:2" ht="17.25" thickBot="1">
      <c r="B425" s="14"/>
    </row>
    <row r="426" spans="2:2" ht="17.25" thickBot="1">
      <c r="B426" s="14"/>
    </row>
    <row r="427" spans="2:2" ht="17.25" thickBot="1">
      <c r="B427" s="14"/>
    </row>
    <row r="428" spans="2:2" ht="17.25" thickBot="1">
      <c r="B428" s="14"/>
    </row>
    <row r="429" spans="2:2" ht="17.25" thickBot="1">
      <c r="B429" s="14"/>
    </row>
    <row r="430" spans="2:2" ht="17.25" thickBot="1">
      <c r="B430" s="14"/>
    </row>
    <row r="431" spans="2:2" ht="17.25" thickBot="1">
      <c r="B431" s="14"/>
    </row>
    <row r="432" spans="2:2" ht="17.25" thickBot="1">
      <c r="B432" s="14"/>
    </row>
    <row r="433" spans="2:2" ht="17.25" thickBot="1">
      <c r="B433" s="14"/>
    </row>
    <row r="434" spans="2:2" ht="17.25" thickBot="1">
      <c r="B434" s="14"/>
    </row>
    <row r="435" spans="2:2" ht="17.25" thickBot="1">
      <c r="B435" s="14"/>
    </row>
    <row r="436" spans="2:2" ht="17.25" thickBot="1">
      <c r="B436" s="14"/>
    </row>
    <row r="437" spans="2:2" ht="17.25" thickBot="1">
      <c r="B437" s="14"/>
    </row>
    <row r="438" spans="2:2" ht="17.25" thickBot="1">
      <c r="B438" s="14"/>
    </row>
    <row r="439" spans="2:2" ht="17.25" thickBot="1">
      <c r="B439" s="14"/>
    </row>
    <row r="440" spans="2:2" ht="17.25" thickBot="1">
      <c r="B440" s="14"/>
    </row>
    <row r="441" spans="2:2" ht="17.25" thickBot="1">
      <c r="B441" s="14"/>
    </row>
    <row r="442" spans="2:2" ht="17.25" thickBot="1">
      <c r="B442" s="14"/>
    </row>
    <row r="443" spans="2:2" ht="17.25" thickBot="1">
      <c r="B443" s="14"/>
    </row>
    <row r="444" spans="2:2" ht="17.25" thickBot="1">
      <c r="B444" s="14"/>
    </row>
    <row r="445" spans="2:2" ht="17.25" thickBot="1">
      <c r="B445" s="14"/>
    </row>
    <row r="446" spans="2:2" ht="17.25" thickBot="1">
      <c r="B446" s="14"/>
    </row>
    <row r="447" spans="2:2" ht="17.25" thickBot="1">
      <c r="B447" s="14"/>
    </row>
    <row r="448" spans="2:2" ht="17.25" thickBot="1">
      <c r="B448" s="14"/>
    </row>
    <row r="449" spans="2:2" ht="17.25" thickBot="1">
      <c r="B449" s="14"/>
    </row>
    <row r="450" spans="2:2" ht="17.25" thickBot="1">
      <c r="B450" s="14"/>
    </row>
    <row r="451" spans="2:2" ht="17.25" thickBot="1">
      <c r="B451" s="14"/>
    </row>
    <row r="452" spans="2:2" ht="17.25" thickBot="1">
      <c r="B452" s="14"/>
    </row>
    <row r="453" spans="2:2" ht="17.25" thickBot="1">
      <c r="B453" s="14"/>
    </row>
    <row r="454" spans="2:2" ht="17.25" thickBot="1">
      <c r="B454" s="14"/>
    </row>
    <row r="455" spans="2:2" ht="17.25" thickBot="1">
      <c r="B455" s="14"/>
    </row>
    <row r="456" spans="2:2" ht="17.25" thickBot="1">
      <c r="B456" s="14"/>
    </row>
    <row r="457" spans="2:2" ht="17.25" thickBot="1">
      <c r="B457" s="14"/>
    </row>
    <row r="458" spans="2:2" ht="17.25" thickBot="1">
      <c r="B458" s="14"/>
    </row>
    <row r="459" spans="2:2" ht="17.25" thickBot="1">
      <c r="B459" s="14"/>
    </row>
    <row r="460" spans="2:2" ht="17.25" thickBot="1">
      <c r="B460" s="14"/>
    </row>
    <row r="461" spans="2:2" ht="17.25" thickBot="1">
      <c r="B461" s="14"/>
    </row>
    <row r="462" spans="2:2" ht="17.25" thickBot="1">
      <c r="B462" s="14"/>
    </row>
    <row r="463" spans="2:2" ht="17.25" thickBot="1">
      <c r="B463" s="14"/>
    </row>
    <row r="464" spans="2:2" ht="17.25" thickBot="1">
      <c r="B464" s="14"/>
    </row>
    <row r="465" spans="2:2" ht="17.25" thickBot="1">
      <c r="B465" s="14"/>
    </row>
    <row r="466" spans="2:2" ht="17.25" thickBot="1">
      <c r="B466" s="14"/>
    </row>
    <row r="467" spans="2:2" ht="17.25" thickBot="1">
      <c r="B467" s="14"/>
    </row>
    <row r="468" spans="2:2" ht="17.25" thickBot="1">
      <c r="B468" s="14"/>
    </row>
    <row r="469" spans="2:2" ht="17.25" thickBot="1">
      <c r="B469" s="14"/>
    </row>
    <row r="470" spans="2:2" ht="17.25" thickBot="1">
      <c r="B470" s="14"/>
    </row>
    <row r="471" spans="2:2" ht="17.25" thickBot="1">
      <c r="B471" s="14"/>
    </row>
    <row r="472" spans="2:2" ht="17.25" thickBot="1">
      <c r="B472" s="14"/>
    </row>
    <row r="473" spans="2:2" ht="17.25" thickBot="1">
      <c r="B473" s="14"/>
    </row>
    <row r="474" spans="2:2" ht="17.25" thickBot="1">
      <c r="B474" s="14"/>
    </row>
    <row r="475" spans="2:2" ht="17.25" thickBot="1">
      <c r="B475" s="14"/>
    </row>
    <row r="476" spans="2:2" ht="17.25" thickBot="1">
      <c r="B476" s="14"/>
    </row>
    <row r="477" spans="2:2" ht="17.25" thickBot="1">
      <c r="B477" s="14"/>
    </row>
    <row r="478" spans="2:2" ht="17.25" thickBot="1">
      <c r="B478" s="14"/>
    </row>
    <row r="479" spans="2:2" ht="17.25" thickBot="1">
      <c r="B479" s="14"/>
    </row>
    <row r="480" spans="2:2" ht="17.25" thickBot="1">
      <c r="B480" s="14"/>
    </row>
    <row r="481" spans="2:2" ht="17.25" thickBot="1">
      <c r="B481" s="14"/>
    </row>
    <row r="482" spans="2:2" ht="17.25" thickBot="1">
      <c r="B482" s="14"/>
    </row>
    <row r="483" spans="2:2" ht="17.25" thickBot="1">
      <c r="B483" s="14"/>
    </row>
    <row r="484" spans="2:2" ht="17.25" thickBot="1">
      <c r="B484" s="14"/>
    </row>
    <row r="485" spans="2:2" ht="17.25" thickBot="1">
      <c r="B485" s="14"/>
    </row>
    <row r="486" spans="2:2" ht="17.25" thickBot="1">
      <c r="B486" s="14"/>
    </row>
    <row r="487" spans="2:2" ht="17.25" thickBot="1">
      <c r="B487" s="14"/>
    </row>
    <row r="488" spans="2:2" ht="17.25" thickBot="1">
      <c r="B488" s="14"/>
    </row>
    <row r="489" spans="2:2" ht="17.25" thickBot="1">
      <c r="B489" s="14"/>
    </row>
    <row r="490" spans="2:2" ht="17.25" thickBot="1">
      <c r="B490" s="14"/>
    </row>
    <row r="491" spans="2:2" ht="17.25" thickBot="1">
      <c r="B491" s="14"/>
    </row>
    <row r="492" spans="2:2" ht="17.25" thickBot="1">
      <c r="B492" s="14"/>
    </row>
    <row r="493" spans="2:2" ht="17.25" thickBot="1">
      <c r="B493" s="14"/>
    </row>
    <row r="494" spans="2:2" ht="17.25" thickBot="1">
      <c r="B494" s="14"/>
    </row>
    <row r="495" spans="2:2" ht="17.25" thickBot="1">
      <c r="B495" s="14"/>
    </row>
    <row r="496" spans="2:2" ht="17.25" thickBot="1">
      <c r="B496" s="14"/>
    </row>
    <row r="497" spans="2:2" ht="17.25" thickBot="1">
      <c r="B497" s="14"/>
    </row>
    <row r="498" spans="2:2" ht="17.25" thickBot="1">
      <c r="B498" s="14"/>
    </row>
    <row r="499" spans="2:2" ht="17.25" thickBot="1">
      <c r="B499" s="14"/>
    </row>
    <row r="500" spans="2:2" ht="17.25" thickBot="1">
      <c r="B500" s="14"/>
    </row>
    <row r="501" spans="2:2" ht="17.25" thickBot="1">
      <c r="B501" s="14"/>
    </row>
    <row r="502" spans="2:2" ht="17.25" thickBot="1">
      <c r="B502" s="14"/>
    </row>
    <row r="503" spans="2:2" ht="17.25" thickBot="1">
      <c r="B503" s="14"/>
    </row>
    <row r="504" spans="2:2" ht="17.25" thickBot="1">
      <c r="B504" s="14"/>
    </row>
    <row r="505" spans="2:2" ht="17.25" thickBot="1">
      <c r="B505" s="14"/>
    </row>
    <row r="506" spans="2:2" ht="17.25" thickBot="1">
      <c r="B506" s="14"/>
    </row>
    <row r="507" spans="2:2" ht="17.25" thickBot="1">
      <c r="B507" s="14"/>
    </row>
    <row r="508" spans="2:2" ht="17.25" thickBot="1">
      <c r="B508" s="14"/>
    </row>
    <row r="509" spans="2:2" ht="17.25" thickBot="1">
      <c r="B509" s="14"/>
    </row>
    <row r="510" spans="2:2" ht="17.25" thickBot="1">
      <c r="B510" s="14"/>
    </row>
    <row r="511" spans="2:2" ht="17.25" thickBot="1">
      <c r="B511" s="14"/>
    </row>
    <row r="512" spans="2:2" ht="17.25" thickBot="1">
      <c r="B512" s="14"/>
    </row>
    <row r="513" spans="2:2" ht="17.25" thickBot="1">
      <c r="B513" s="14"/>
    </row>
    <row r="514" spans="2:2" ht="17.25" thickBot="1">
      <c r="B514" s="14"/>
    </row>
    <row r="515" spans="2:2" ht="17.25" thickBot="1">
      <c r="B515" s="14"/>
    </row>
    <row r="516" spans="2:2" ht="17.25" thickBot="1">
      <c r="B516" s="14"/>
    </row>
    <row r="517" spans="2:2" ht="17.25" thickBot="1">
      <c r="B517" s="14"/>
    </row>
    <row r="518" spans="2:2" ht="17.25" thickBot="1">
      <c r="B518" s="14"/>
    </row>
    <row r="519" spans="2:2" ht="17.25" thickBot="1">
      <c r="B519" s="14"/>
    </row>
    <row r="520" spans="2:2" ht="17.25" thickBot="1">
      <c r="B520" s="14"/>
    </row>
    <row r="521" spans="2:2" ht="17.25" thickBot="1">
      <c r="B521" s="14"/>
    </row>
    <row r="522" spans="2:2" ht="17.25" thickBot="1">
      <c r="B522" s="14"/>
    </row>
    <row r="523" spans="2:2" ht="17.25" thickBot="1">
      <c r="B523" s="14"/>
    </row>
    <row r="524" spans="2:2" ht="17.25" thickBot="1">
      <c r="B524" s="14"/>
    </row>
    <row r="525" spans="2:2" ht="17.25" thickBot="1">
      <c r="B525" s="14"/>
    </row>
    <row r="526" spans="2:2" ht="17.25" thickBot="1">
      <c r="B526" s="14"/>
    </row>
    <row r="527" spans="2:2" ht="17.25" thickBot="1">
      <c r="B527" s="14"/>
    </row>
    <row r="528" spans="2:2" ht="17.25" thickBot="1">
      <c r="B528" s="14"/>
    </row>
    <row r="529" spans="2:2" ht="17.25" thickBot="1">
      <c r="B529" s="14"/>
    </row>
    <row r="530" spans="2:2" ht="17.25" thickBot="1">
      <c r="B530" s="14"/>
    </row>
    <row r="531" spans="2:2" ht="17.25" thickBot="1">
      <c r="B531" s="14"/>
    </row>
    <row r="532" spans="2:2" ht="17.25" thickBot="1">
      <c r="B532" s="14"/>
    </row>
    <row r="533" spans="2:2" ht="17.25" thickBot="1">
      <c r="B533" s="14"/>
    </row>
    <row r="534" spans="2:2" ht="17.25" thickBot="1">
      <c r="B534" s="14"/>
    </row>
    <row r="535" spans="2:2" ht="17.25" thickBot="1">
      <c r="B535" s="14"/>
    </row>
    <row r="536" spans="2:2" ht="17.25" thickBot="1">
      <c r="B536" s="14"/>
    </row>
    <row r="537" spans="2:2" ht="17.25" thickBot="1">
      <c r="B537" s="14"/>
    </row>
    <row r="538" spans="2:2" ht="17.25" thickBot="1">
      <c r="B538" s="14"/>
    </row>
    <row r="539" spans="2:2" ht="17.25" thickBot="1">
      <c r="B539" s="14"/>
    </row>
    <row r="540" spans="2:2" ht="17.25" thickBot="1">
      <c r="B540" s="14"/>
    </row>
    <row r="541" spans="2:2" ht="17.25" thickBot="1">
      <c r="B541" s="14"/>
    </row>
    <row r="542" spans="2:2" ht="17.25" thickBot="1">
      <c r="B542" s="14"/>
    </row>
    <row r="543" spans="2:2" ht="17.25" thickBot="1">
      <c r="B543" s="14"/>
    </row>
    <row r="544" spans="2:2" ht="17.25" thickBot="1">
      <c r="B544" s="14"/>
    </row>
    <row r="545" spans="2:2" ht="17.25" thickBot="1">
      <c r="B545" s="14"/>
    </row>
    <row r="546" spans="2:2" ht="17.25" thickBot="1">
      <c r="B546" s="14"/>
    </row>
    <row r="547" spans="2:2" ht="17.25" thickBot="1">
      <c r="B547" s="14"/>
    </row>
    <row r="548" spans="2:2" ht="17.25" thickBot="1">
      <c r="B548" s="14"/>
    </row>
    <row r="549" spans="2:2" ht="17.25" thickBot="1">
      <c r="B549" s="14"/>
    </row>
    <row r="550" spans="2:2" ht="17.25" thickBot="1">
      <c r="B550" s="14"/>
    </row>
    <row r="551" spans="2:2" ht="17.25" thickBot="1">
      <c r="B551" s="14"/>
    </row>
    <row r="552" spans="2:2" ht="17.25" thickBot="1">
      <c r="B552" s="14"/>
    </row>
    <row r="553" spans="2:2" ht="17.25" thickBot="1">
      <c r="B553" s="14"/>
    </row>
    <row r="554" spans="2:2" ht="17.25" thickBot="1">
      <c r="B554" s="14"/>
    </row>
    <row r="555" spans="2:2" ht="17.25" thickBot="1">
      <c r="B555" s="14"/>
    </row>
    <row r="556" spans="2:2" ht="17.25" thickBot="1">
      <c r="B556" s="14"/>
    </row>
    <row r="557" spans="2:2" ht="17.25" thickBot="1">
      <c r="B557" s="14"/>
    </row>
    <row r="558" spans="2:2" ht="17.25" thickBot="1">
      <c r="B558" s="14"/>
    </row>
    <row r="559" spans="2:2" ht="17.25" thickBot="1">
      <c r="B559" s="14"/>
    </row>
    <row r="560" spans="2:2" ht="17.25" thickBot="1">
      <c r="B560" s="14"/>
    </row>
    <row r="561" spans="2:2" ht="17.25" thickBot="1">
      <c r="B561" s="14"/>
    </row>
    <row r="562" spans="2:2" ht="17.25" thickBot="1">
      <c r="B562" s="14"/>
    </row>
    <row r="563" spans="2:2" ht="17.25" thickBot="1">
      <c r="B563" s="14"/>
    </row>
    <row r="564" spans="2:2" ht="17.25" thickBot="1">
      <c r="B564" s="14"/>
    </row>
    <row r="565" spans="2:2" ht="17.25" thickBot="1">
      <c r="B565" s="14"/>
    </row>
    <row r="566" spans="2:2" ht="17.25" thickBot="1">
      <c r="B566" s="14"/>
    </row>
    <row r="567" spans="2:2" ht="17.25" thickBot="1">
      <c r="B567" s="14"/>
    </row>
    <row r="568" spans="2:2" ht="17.25" thickBot="1">
      <c r="B568" s="14"/>
    </row>
    <row r="569" spans="2:2" ht="17.25" thickBot="1">
      <c r="B569" s="14"/>
    </row>
    <row r="570" spans="2:2" ht="17.25" thickBot="1">
      <c r="B570" s="14"/>
    </row>
    <row r="571" spans="2:2" ht="17.25" thickBot="1">
      <c r="B571" s="14"/>
    </row>
    <row r="572" spans="2:2" ht="17.25" thickBot="1">
      <c r="B572" s="14"/>
    </row>
    <row r="573" spans="2:2" ht="17.25" thickBot="1">
      <c r="B573" s="14"/>
    </row>
    <row r="574" spans="2:2" ht="17.25" thickBot="1">
      <c r="B574" s="14"/>
    </row>
    <row r="575" spans="2:2" ht="17.25" thickBot="1">
      <c r="B575" s="14"/>
    </row>
    <row r="576" spans="2:2" ht="17.25" thickBot="1">
      <c r="B576" s="14"/>
    </row>
    <row r="577" spans="2:2" ht="17.25" thickBot="1">
      <c r="B577" s="14"/>
    </row>
    <row r="578" spans="2:2" ht="17.25" thickBot="1">
      <c r="B578" s="14"/>
    </row>
    <row r="579" spans="2:2" ht="17.25" thickBot="1">
      <c r="B579" s="14"/>
    </row>
    <row r="580" spans="2:2" ht="17.25" thickBot="1">
      <c r="B580" s="14"/>
    </row>
    <row r="581" spans="2:2" ht="17.25" thickBot="1">
      <c r="B581" s="14"/>
    </row>
    <row r="582" spans="2:2" ht="17.25" thickBot="1">
      <c r="B582" s="14"/>
    </row>
    <row r="583" spans="2:2" ht="17.25" thickBot="1">
      <c r="B583" s="14"/>
    </row>
    <row r="584" spans="2:2" ht="17.25" thickBot="1">
      <c r="B584" s="14"/>
    </row>
    <row r="585" spans="2:2" ht="17.25" thickBot="1">
      <c r="B585" s="14"/>
    </row>
    <row r="586" spans="2:2" ht="17.25" thickBot="1">
      <c r="B586" s="14"/>
    </row>
    <row r="587" spans="2:2" ht="17.25" thickBot="1">
      <c r="B587" s="14"/>
    </row>
    <row r="588" spans="2:2" ht="17.25" thickBot="1">
      <c r="B588" s="14"/>
    </row>
    <row r="589" spans="2:2" ht="17.25" thickBot="1">
      <c r="B589" s="14"/>
    </row>
    <row r="590" spans="2:2" ht="17.25" thickBot="1">
      <c r="B590" s="14"/>
    </row>
    <row r="591" spans="2:2" ht="17.25" thickBot="1">
      <c r="B591" s="14"/>
    </row>
    <row r="592" spans="2:2" ht="17.25" thickBot="1">
      <c r="B592" s="14"/>
    </row>
    <row r="593" spans="2:2" ht="17.25" thickBot="1">
      <c r="B593" s="14"/>
    </row>
    <row r="594" spans="2:2" ht="17.25" thickBot="1">
      <c r="B594" s="14"/>
    </row>
    <row r="595" spans="2:2" ht="17.25" thickBot="1">
      <c r="B595" s="14"/>
    </row>
    <row r="596" spans="2:2" ht="17.25" thickBot="1">
      <c r="B596" s="14"/>
    </row>
    <row r="597" spans="2:2" ht="17.25" thickBot="1">
      <c r="B597" s="14"/>
    </row>
    <row r="598" spans="2:2" ht="17.25" thickBot="1">
      <c r="B598" s="14"/>
    </row>
    <row r="599" spans="2:2" ht="17.25" thickBot="1">
      <c r="B599" s="14"/>
    </row>
    <row r="600" spans="2:2" ht="17.25" thickBot="1">
      <c r="B600" s="14"/>
    </row>
    <row r="601" spans="2:2" ht="17.25" thickBot="1">
      <c r="B601" s="14"/>
    </row>
    <row r="602" spans="2:2" ht="17.25" thickBot="1">
      <c r="B602" s="14"/>
    </row>
    <row r="603" spans="2:2" ht="17.25" thickBot="1">
      <c r="B603" s="14"/>
    </row>
    <row r="604" spans="2:2" ht="17.25" thickBot="1">
      <c r="B604" s="14"/>
    </row>
    <row r="605" spans="2:2" ht="17.25" thickBot="1">
      <c r="B605" s="14"/>
    </row>
    <row r="606" spans="2:2" ht="17.25" thickBot="1">
      <c r="B606" s="14"/>
    </row>
    <row r="607" spans="2:2" ht="17.25" thickBot="1">
      <c r="B607" s="14"/>
    </row>
    <row r="608" spans="2:2" ht="17.25" thickBot="1">
      <c r="B608" s="14"/>
    </row>
    <row r="609" spans="2:2" ht="17.25" thickBot="1">
      <c r="B609" s="14"/>
    </row>
    <row r="610" spans="2:2" ht="17.25" thickBot="1">
      <c r="B610" s="14"/>
    </row>
    <row r="611" spans="2:2" ht="17.25" thickBot="1">
      <c r="B611" s="14"/>
    </row>
    <row r="612" spans="2:2" ht="17.25" thickBot="1">
      <c r="B612" s="14"/>
    </row>
    <row r="613" spans="2:2" ht="17.25" thickBot="1">
      <c r="B613" s="14"/>
    </row>
    <row r="614" spans="2:2" ht="17.25" thickBot="1">
      <c r="B614" s="14"/>
    </row>
    <row r="615" spans="2:2" ht="17.25" thickBot="1">
      <c r="B615" s="14"/>
    </row>
    <row r="616" spans="2:2" ht="17.25" thickBot="1">
      <c r="B616" s="14"/>
    </row>
    <row r="617" spans="2:2" ht="17.25" thickBot="1">
      <c r="B617" s="14"/>
    </row>
    <row r="618" spans="2:2" ht="17.25" thickBot="1">
      <c r="B618" s="14"/>
    </row>
    <row r="619" spans="2:2" ht="17.25" thickBot="1">
      <c r="B619" s="14"/>
    </row>
    <row r="620" spans="2:2" ht="17.25" thickBot="1">
      <c r="B620" s="14"/>
    </row>
    <row r="621" spans="2:2" ht="17.25" thickBot="1">
      <c r="B621" s="14"/>
    </row>
    <row r="622" spans="2:2" ht="17.25" thickBot="1">
      <c r="B622" s="14"/>
    </row>
    <row r="623" spans="2:2" ht="17.25" thickBot="1">
      <c r="B623" s="14"/>
    </row>
    <row r="624" spans="2:2" ht="17.25" thickBot="1">
      <c r="B624" s="14"/>
    </row>
    <row r="625" spans="2:2" ht="17.25" thickBot="1">
      <c r="B625" s="14"/>
    </row>
    <row r="626" spans="2:2" ht="17.25" thickBot="1">
      <c r="B626" s="14"/>
    </row>
    <row r="627" spans="2:2" ht="17.25" thickBot="1">
      <c r="B627" s="14"/>
    </row>
    <row r="628" spans="2:2" ht="17.25" thickBot="1">
      <c r="B628" s="14"/>
    </row>
    <row r="629" spans="2:2" ht="17.25" thickBot="1">
      <c r="B629" s="14"/>
    </row>
    <row r="630" spans="2:2" ht="17.25" thickBot="1">
      <c r="B630" s="14"/>
    </row>
    <row r="631" spans="2:2" ht="17.25" thickBot="1">
      <c r="B631" s="14"/>
    </row>
    <row r="632" spans="2:2" ht="17.25" thickBot="1">
      <c r="B632" s="14"/>
    </row>
    <row r="633" spans="2:2" ht="17.25" thickBot="1">
      <c r="B633" s="14"/>
    </row>
    <row r="634" spans="2:2" ht="17.25" thickBot="1">
      <c r="B634" s="14"/>
    </row>
    <row r="635" spans="2:2" ht="17.25" thickBot="1">
      <c r="B635" s="14"/>
    </row>
    <row r="636" spans="2:2" ht="17.25" thickBot="1">
      <c r="B636" s="14"/>
    </row>
    <row r="637" spans="2:2" ht="17.25" thickBot="1">
      <c r="B637" s="14"/>
    </row>
    <row r="638" spans="2:2" ht="17.25" thickBot="1">
      <c r="B638" s="14"/>
    </row>
    <row r="639" spans="2:2" ht="17.25" thickBot="1">
      <c r="B639" s="14"/>
    </row>
    <row r="640" spans="2:2" ht="17.25" thickBot="1">
      <c r="B640" s="14"/>
    </row>
    <row r="641" spans="2:2" ht="17.25" thickBot="1">
      <c r="B641" s="14"/>
    </row>
    <row r="642" spans="2:2" ht="17.25" thickBot="1">
      <c r="B642" s="14"/>
    </row>
    <row r="643" spans="2:2" ht="17.25" thickBot="1">
      <c r="B643" s="14"/>
    </row>
    <row r="644" spans="2:2" ht="17.25" thickBot="1">
      <c r="B644" s="14"/>
    </row>
    <row r="645" spans="2:2" ht="17.25" thickBot="1">
      <c r="B645" s="14"/>
    </row>
    <row r="646" spans="2:2" ht="17.25" thickBot="1">
      <c r="B646" s="14"/>
    </row>
    <row r="647" spans="2:2" ht="17.25" thickBot="1">
      <c r="B647" s="14"/>
    </row>
    <row r="648" spans="2:2" ht="17.25" thickBot="1">
      <c r="B648" s="14"/>
    </row>
    <row r="649" spans="2:2" ht="17.25" thickBot="1">
      <c r="B649" s="14"/>
    </row>
    <row r="650" spans="2:2" ht="17.25" thickBot="1">
      <c r="B650" s="14"/>
    </row>
    <row r="651" spans="2:2" ht="17.25" thickBot="1">
      <c r="B651" s="14"/>
    </row>
    <row r="652" spans="2:2" ht="17.25" thickBot="1">
      <c r="B652" s="14"/>
    </row>
    <row r="653" spans="2:2" ht="17.25" thickBot="1">
      <c r="B653" s="14"/>
    </row>
    <row r="654" spans="2:2" ht="17.25" thickBot="1">
      <c r="B654" s="14"/>
    </row>
    <row r="655" spans="2:2" ht="17.25" thickBot="1">
      <c r="B655" s="14"/>
    </row>
    <row r="656" spans="2:2" ht="17.25" thickBot="1">
      <c r="B656" s="14"/>
    </row>
    <row r="657" spans="2:2" ht="17.25" thickBot="1">
      <c r="B657" s="14"/>
    </row>
    <row r="658" spans="2:2" ht="17.25" thickBot="1">
      <c r="B658" s="14"/>
    </row>
    <row r="659" spans="2:2" ht="17.25" thickBot="1">
      <c r="B659" s="14"/>
    </row>
    <row r="660" spans="2:2" ht="17.25" thickBot="1">
      <c r="B660" s="14"/>
    </row>
    <row r="661" spans="2:2" ht="17.25" thickBot="1">
      <c r="B661" s="14"/>
    </row>
    <row r="662" spans="2:2" ht="17.25" thickBot="1">
      <c r="B662" s="14"/>
    </row>
    <row r="663" spans="2:2" ht="17.25" thickBot="1">
      <c r="B663" s="14"/>
    </row>
    <row r="664" spans="2:2" ht="17.25" thickBot="1">
      <c r="B664" s="14"/>
    </row>
    <row r="665" spans="2:2" ht="17.25" thickBot="1">
      <c r="B665" s="14"/>
    </row>
    <row r="666" spans="2:2" ht="17.25" thickBot="1">
      <c r="B666" s="14"/>
    </row>
    <row r="667" spans="2:2" ht="17.25" thickBot="1">
      <c r="B667" s="14"/>
    </row>
    <row r="668" spans="2:2" ht="17.25" thickBot="1">
      <c r="B668" s="14"/>
    </row>
    <row r="669" spans="2:2" ht="17.25" thickBot="1">
      <c r="B669" s="14"/>
    </row>
    <row r="670" spans="2:2" ht="17.25" thickBot="1">
      <c r="B670" s="14"/>
    </row>
    <row r="671" spans="2:2" ht="17.25" thickBot="1">
      <c r="B671" s="14"/>
    </row>
    <row r="672" spans="2:2" ht="17.25" thickBot="1">
      <c r="B672" s="14"/>
    </row>
    <row r="673" spans="2:2" ht="17.25" thickBot="1">
      <c r="B673" s="14"/>
    </row>
    <row r="674" spans="2:2" ht="17.25" thickBot="1">
      <c r="B674" s="14"/>
    </row>
    <row r="675" spans="2:2" ht="17.25" thickBot="1">
      <c r="B675" s="14"/>
    </row>
    <row r="676" spans="2:2" ht="17.25" thickBot="1">
      <c r="B676" s="14"/>
    </row>
    <row r="677" spans="2:2" ht="17.25" thickBot="1">
      <c r="B677" s="14"/>
    </row>
    <row r="678" spans="2:2" ht="17.25" thickBot="1">
      <c r="B678" s="14"/>
    </row>
    <row r="679" spans="2:2" ht="17.25" thickBot="1">
      <c r="B679" s="14"/>
    </row>
    <row r="680" spans="2:2" ht="17.25" thickBot="1">
      <c r="B680" s="14"/>
    </row>
    <row r="681" spans="2:2" ht="17.25" thickBot="1">
      <c r="B681" s="14"/>
    </row>
    <row r="682" spans="2:2" ht="17.25" thickBot="1">
      <c r="B682" s="14"/>
    </row>
    <row r="683" spans="2:2" ht="17.25" thickBot="1">
      <c r="B683" s="14"/>
    </row>
    <row r="684" spans="2:2" ht="17.25" thickBot="1">
      <c r="B684" s="14"/>
    </row>
    <row r="685" spans="2:2" ht="17.25" thickBot="1">
      <c r="B685" s="14"/>
    </row>
    <row r="686" spans="2:2" ht="17.25" thickBot="1">
      <c r="B686" s="14"/>
    </row>
    <row r="687" spans="2:2" ht="17.25" thickBot="1">
      <c r="B687" s="14"/>
    </row>
    <row r="688" spans="2:2" ht="17.25" thickBot="1">
      <c r="B688" s="14"/>
    </row>
    <row r="689" spans="2:2" ht="17.25" thickBot="1">
      <c r="B689" s="14"/>
    </row>
    <row r="690" spans="2:2" ht="17.25" thickBot="1">
      <c r="B690" s="14"/>
    </row>
    <row r="691" spans="2:2" ht="17.25" thickBot="1">
      <c r="B691" s="14"/>
    </row>
    <row r="692" spans="2:2" ht="17.25" thickBot="1">
      <c r="B692" s="14"/>
    </row>
    <row r="693" spans="2:2" ht="17.25" thickBot="1">
      <c r="B693" s="14"/>
    </row>
    <row r="694" spans="2:2" ht="17.25" thickBot="1">
      <c r="B694" s="14"/>
    </row>
    <row r="695" spans="2:2" ht="17.25" thickBot="1">
      <c r="B695" s="14"/>
    </row>
    <row r="696" spans="2:2" ht="17.25" thickBot="1">
      <c r="B696" s="14"/>
    </row>
    <row r="697" spans="2:2" ht="17.25" thickBot="1">
      <c r="B697" s="14"/>
    </row>
    <row r="698" spans="2:2" ht="17.25" thickBot="1">
      <c r="B698" s="14"/>
    </row>
    <row r="699" spans="2:2" ht="17.25" thickBot="1">
      <c r="B699" s="14"/>
    </row>
    <row r="700" spans="2:2" ht="17.25" thickBot="1">
      <c r="B700" s="14"/>
    </row>
    <row r="701" spans="2:2" ht="17.25" thickBot="1">
      <c r="B701" s="14"/>
    </row>
    <row r="702" spans="2:2" ht="17.25" thickBot="1">
      <c r="B702" s="14"/>
    </row>
    <row r="703" spans="2:2" ht="17.25" thickBot="1">
      <c r="B703" s="14"/>
    </row>
    <row r="704" spans="2:2" ht="17.25" thickBot="1">
      <c r="B704" s="14"/>
    </row>
    <row r="705" spans="2:2" ht="17.25" thickBot="1">
      <c r="B705" s="14"/>
    </row>
    <row r="706" spans="2:2" ht="17.25" thickBot="1">
      <c r="B706" s="14"/>
    </row>
    <row r="707" spans="2:2" ht="17.25" thickBot="1">
      <c r="B707" s="14"/>
    </row>
    <row r="708" spans="2:2" ht="17.25" thickBot="1">
      <c r="B708" s="14"/>
    </row>
    <row r="709" spans="2:2" ht="17.25" thickBot="1">
      <c r="B709" s="14"/>
    </row>
    <row r="710" spans="2:2" ht="17.25" thickBot="1">
      <c r="B710" s="14"/>
    </row>
    <row r="711" spans="2:2" ht="17.25" thickBot="1">
      <c r="B711" s="14"/>
    </row>
    <row r="712" spans="2:2" ht="17.25" thickBot="1">
      <c r="B712" s="14"/>
    </row>
    <row r="713" spans="2:2" ht="17.25" thickBot="1">
      <c r="B713" s="14"/>
    </row>
    <row r="714" spans="2:2" ht="17.25" thickBot="1">
      <c r="B714" s="14"/>
    </row>
    <row r="715" spans="2:2" ht="17.25" thickBot="1">
      <c r="B715" s="14"/>
    </row>
    <row r="716" spans="2:2" ht="17.25" thickBot="1">
      <c r="B716" s="14"/>
    </row>
    <row r="717" spans="2:2" ht="17.25" thickBot="1">
      <c r="B717" s="14"/>
    </row>
    <row r="718" spans="2:2" ht="17.25" thickBot="1">
      <c r="B718" s="14"/>
    </row>
    <row r="719" spans="2:2" ht="17.25" thickBot="1">
      <c r="B719" s="14"/>
    </row>
    <row r="720" spans="2:2" ht="17.25" thickBot="1">
      <c r="B720" s="14"/>
    </row>
    <row r="721" spans="2:2" ht="17.25" thickBot="1">
      <c r="B721" s="14"/>
    </row>
    <row r="722" spans="2:2" ht="17.25" thickBot="1">
      <c r="B722" s="14"/>
    </row>
    <row r="723" spans="2:2" ht="17.25" thickBot="1">
      <c r="B723" s="14"/>
    </row>
    <row r="724" spans="2:2" ht="17.25" thickBot="1">
      <c r="B724" s="14"/>
    </row>
    <row r="725" spans="2:2" ht="17.25" thickBot="1">
      <c r="B725" s="14"/>
    </row>
    <row r="726" spans="2:2" ht="17.25" thickBot="1">
      <c r="B726" s="14"/>
    </row>
    <row r="727" spans="2:2" ht="17.25" thickBot="1">
      <c r="B727" s="14"/>
    </row>
    <row r="728" spans="2:2" ht="17.25" thickBot="1">
      <c r="B728" s="14"/>
    </row>
    <row r="729" spans="2:2" ht="17.25" thickBot="1">
      <c r="B729" s="14"/>
    </row>
    <row r="730" spans="2:2" ht="17.25" thickBot="1">
      <c r="B730" s="14"/>
    </row>
    <row r="731" spans="2:2" ht="17.25" thickBot="1">
      <c r="B731" s="14"/>
    </row>
    <row r="732" spans="2:2" ht="17.25" thickBot="1">
      <c r="B732" s="14"/>
    </row>
    <row r="733" spans="2:2" ht="17.25" thickBot="1">
      <c r="B733" s="14"/>
    </row>
    <row r="734" spans="2:2" ht="17.25" thickBot="1">
      <c r="B734" s="14"/>
    </row>
    <row r="735" spans="2:2" ht="17.25" thickBot="1">
      <c r="B735" s="14"/>
    </row>
    <row r="736" spans="2:2" ht="17.25" thickBot="1">
      <c r="B736" s="14"/>
    </row>
    <row r="737" spans="2:2" ht="17.25" thickBot="1">
      <c r="B737" s="14"/>
    </row>
    <row r="738" spans="2:2" ht="17.25" thickBot="1">
      <c r="B738" s="14"/>
    </row>
    <row r="739" spans="2:2" ht="17.25" thickBot="1">
      <c r="B739" s="14"/>
    </row>
    <row r="740" spans="2:2" ht="17.25" thickBot="1">
      <c r="B740" s="14"/>
    </row>
    <row r="741" spans="2:2" ht="17.25" thickBot="1">
      <c r="B741" s="14"/>
    </row>
    <row r="742" spans="2:2" ht="17.25" thickBot="1">
      <c r="B742" s="14"/>
    </row>
    <row r="743" spans="2:2" ht="17.25" thickBot="1">
      <c r="B743" s="14"/>
    </row>
    <row r="744" spans="2:2" ht="17.25" thickBot="1">
      <c r="B744" s="14"/>
    </row>
    <row r="745" spans="2:2" ht="17.25" thickBot="1">
      <c r="B745" s="14"/>
    </row>
    <row r="746" spans="2:2" ht="17.25" thickBot="1">
      <c r="B746" s="14"/>
    </row>
    <row r="747" spans="2:2" ht="17.25" thickBot="1">
      <c r="B747" s="14"/>
    </row>
    <row r="748" spans="2:2" ht="17.25" thickBot="1">
      <c r="B748" s="14"/>
    </row>
    <row r="749" spans="2:2" ht="17.25" thickBot="1">
      <c r="B749" s="14"/>
    </row>
    <row r="750" spans="2:2" ht="17.25" thickBot="1">
      <c r="B750" s="14"/>
    </row>
    <row r="751" spans="2:2" ht="17.25" thickBot="1">
      <c r="B751" s="14"/>
    </row>
    <row r="752" spans="2:2" ht="17.25" thickBot="1">
      <c r="B752" s="14"/>
    </row>
    <row r="753" spans="2:2" ht="17.25" thickBot="1">
      <c r="B753" s="14"/>
    </row>
    <row r="754" spans="2:2" ht="17.25" thickBot="1">
      <c r="B754" s="14"/>
    </row>
    <row r="755" spans="2:2" ht="17.25" thickBot="1">
      <c r="B755" s="14"/>
    </row>
    <row r="756" spans="2:2" ht="17.25" thickBot="1">
      <c r="B756" s="14"/>
    </row>
    <row r="757" spans="2:2" ht="17.25" thickBot="1">
      <c r="B757" s="14"/>
    </row>
    <row r="758" spans="2:2" ht="17.25" thickBot="1">
      <c r="B758" s="14"/>
    </row>
    <row r="759" spans="2:2" ht="17.25" thickBot="1">
      <c r="B759" s="14"/>
    </row>
    <row r="760" spans="2:2" ht="17.25" thickBot="1">
      <c r="B760" s="14"/>
    </row>
    <row r="761" spans="2:2" ht="17.25" thickBot="1">
      <c r="B761" s="14"/>
    </row>
    <row r="762" spans="2:2" ht="17.25" thickBot="1">
      <c r="B762" s="14"/>
    </row>
    <row r="763" spans="2:2" ht="17.25" thickBot="1">
      <c r="B763" s="14"/>
    </row>
    <row r="764" spans="2:2" ht="17.25" thickBot="1">
      <c r="B764" s="14"/>
    </row>
    <row r="765" spans="2:2" ht="17.25" thickBot="1">
      <c r="B765" s="14"/>
    </row>
    <row r="766" spans="2:2" ht="17.25" thickBot="1">
      <c r="B766" s="14"/>
    </row>
    <row r="767" spans="2:2" ht="17.25" thickBot="1">
      <c r="B767" s="14"/>
    </row>
    <row r="768" spans="2:2" ht="17.25" thickBot="1">
      <c r="B768" s="14"/>
    </row>
    <row r="769" spans="2:2" ht="17.25" thickBot="1">
      <c r="B769" s="14"/>
    </row>
    <row r="770" spans="2:2" ht="17.25" thickBot="1">
      <c r="B770" s="14"/>
    </row>
    <row r="771" spans="2:2" ht="17.25" thickBot="1">
      <c r="B771" s="14"/>
    </row>
    <row r="772" spans="2:2" ht="17.25" thickBot="1">
      <c r="B772" s="14"/>
    </row>
    <row r="773" spans="2:2" ht="17.25" thickBot="1">
      <c r="B773" s="14"/>
    </row>
    <row r="774" spans="2:2" ht="17.25" thickBot="1">
      <c r="B774" s="14"/>
    </row>
    <row r="775" spans="2:2" ht="17.25" thickBot="1">
      <c r="B775" s="14"/>
    </row>
    <row r="776" spans="2:2" ht="17.25" thickBot="1">
      <c r="B776" s="14"/>
    </row>
    <row r="777" spans="2:2" ht="17.25" thickBot="1">
      <c r="B777" s="14"/>
    </row>
    <row r="778" spans="2:2" ht="17.25" thickBot="1">
      <c r="B778" s="14"/>
    </row>
    <row r="779" spans="2:2" ht="17.25" thickBot="1">
      <c r="B779" s="14"/>
    </row>
    <row r="780" spans="2:2" ht="17.25" thickBot="1">
      <c r="B780" s="14"/>
    </row>
    <row r="781" spans="2:2" ht="17.25" thickBot="1">
      <c r="B781" s="14"/>
    </row>
    <row r="782" spans="2:2" ht="17.25" thickBot="1">
      <c r="B782" s="14"/>
    </row>
    <row r="783" spans="2:2" ht="17.25" thickBot="1">
      <c r="B783" s="14"/>
    </row>
    <row r="784" spans="2:2" ht="17.25" thickBot="1">
      <c r="B784" s="14"/>
    </row>
    <row r="785" spans="2:2" ht="17.25" thickBot="1">
      <c r="B785" s="14"/>
    </row>
    <row r="786" spans="2:2" ht="17.25" thickBot="1">
      <c r="B786" s="14"/>
    </row>
    <row r="787" spans="2:2" ht="17.25" thickBot="1">
      <c r="B787" s="14"/>
    </row>
    <row r="788" spans="2:2" ht="17.25" thickBot="1">
      <c r="B788" s="14"/>
    </row>
    <row r="789" spans="2:2" ht="17.25" thickBot="1">
      <c r="B789" s="14"/>
    </row>
    <row r="790" spans="2:2" ht="17.25" thickBot="1">
      <c r="B790" s="14"/>
    </row>
    <row r="791" spans="2:2" ht="17.25" thickBot="1">
      <c r="B791" s="14"/>
    </row>
    <row r="792" spans="2:2" ht="17.25" thickBot="1">
      <c r="B792" s="14"/>
    </row>
    <row r="793" spans="2:2" ht="17.25" thickBot="1">
      <c r="B793" s="14"/>
    </row>
    <row r="794" spans="2:2" ht="17.25" thickBot="1">
      <c r="B794" s="14"/>
    </row>
    <row r="795" spans="2:2" ht="17.25" thickBot="1">
      <c r="B795" s="14"/>
    </row>
    <row r="796" spans="2:2" ht="17.25" thickBot="1">
      <c r="B796" s="14"/>
    </row>
    <row r="797" spans="2:2" ht="17.25" thickBot="1">
      <c r="B797" s="14"/>
    </row>
    <row r="798" spans="2:2" ht="17.25" thickBot="1">
      <c r="B798" s="14"/>
    </row>
    <row r="799" spans="2:2" ht="17.25" thickBot="1">
      <c r="B799" s="14"/>
    </row>
    <row r="800" spans="2:2" ht="17.25" thickBot="1">
      <c r="B800" s="14"/>
    </row>
    <row r="801" spans="2:2" ht="17.25" thickBot="1">
      <c r="B801" s="14"/>
    </row>
    <row r="802" spans="2:2" ht="17.25" thickBot="1">
      <c r="B802" s="14"/>
    </row>
    <row r="803" spans="2:2" ht="17.25" thickBot="1">
      <c r="B803" s="14"/>
    </row>
    <row r="804" spans="2:2" ht="17.25" thickBot="1">
      <c r="B804" s="14"/>
    </row>
    <row r="805" spans="2:2" ht="17.25" thickBot="1">
      <c r="B805" s="14"/>
    </row>
    <row r="806" spans="2:2" ht="17.25" thickBot="1">
      <c r="B806" s="14"/>
    </row>
    <row r="807" spans="2:2" ht="17.25" thickBot="1">
      <c r="B807" s="14"/>
    </row>
    <row r="808" spans="2:2" ht="17.25" thickBot="1">
      <c r="B808" s="14"/>
    </row>
    <row r="809" spans="2:2" ht="17.25" thickBot="1">
      <c r="B809" s="14"/>
    </row>
    <row r="810" spans="2:2" ht="17.25" thickBot="1">
      <c r="B810" s="14"/>
    </row>
    <row r="811" spans="2:2" ht="17.25" thickBot="1">
      <c r="B811" s="14"/>
    </row>
    <row r="812" spans="2:2" ht="17.25" thickBot="1">
      <c r="B812" s="14"/>
    </row>
    <row r="813" spans="2:2" ht="17.25" thickBot="1">
      <c r="B813" s="14"/>
    </row>
    <row r="814" spans="2:2" ht="17.25" thickBot="1">
      <c r="B814" s="14"/>
    </row>
    <row r="815" spans="2:2" ht="17.25" thickBot="1">
      <c r="B815" s="14"/>
    </row>
    <row r="816" spans="2:2" ht="17.25" thickBot="1">
      <c r="B816" s="14"/>
    </row>
    <row r="817" spans="2:2" ht="17.25" thickBot="1">
      <c r="B817" s="14"/>
    </row>
    <row r="818" spans="2:2" ht="17.25" thickBot="1">
      <c r="B818" s="14"/>
    </row>
    <row r="819" spans="2:2" ht="17.25" thickBot="1">
      <c r="B819" s="14"/>
    </row>
    <row r="820" spans="2:2" ht="17.25" thickBot="1">
      <c r="B820" s="14"/>
    </row>
    <row r="821" spans="2:2" ht="17.25" thickBot="1">
      <c r="B821" s="14"/>
    </row>
    <row r="822" spans="2:2" ht="17.25" thickBot="1">
      <c r="B822" s="14"/>
    </row>
    <row r="823" spans="2:2" ht="17.25" thickBot="1">
      <c r="B823" s="14"/>
    </row>
    <row r="824" spans="2:2" ht="17.25" thickBot="1">
      <c r="B824" s="14"/>
    </row>
    <row r="825" spans="2:2" ht="17.25" thickBot="1">
      <c r="B825" s="14"/>
    </row>
    <row r="826" spans="2:2" ht="17.25" thickBot="1">
      <c r="B826" s="14"/>
    </row>
    <row r="827" spans="2:2" ht="17.25" thickBot="1">
      <c r="B827" s="14"/>
    </row>
    <row r="828" spans="2:2" ht="17.25" thickBot="1">
      <c r="B828" s="14"/>
    </row>
    <row r="829" spans="2:2" ht="17.25" thickBot="1">
      <c r="B829" s="14"/>
    </row>
    <row r="830" spans="2:2" ht="17.25" thickBot="1">
      <c r="B830" s="14"/>
    </row>
    <row r="831" spans="2:2" ht="17.25" thickBot="1">
      <c r="B831" s="14"/>
    </row>
    <row r="832" spans="2:2" ht="17.25" thickBot="1">
      <c r="B832" s="14"/>
    </row>
    <row r="833" spans="2:2" ht="17.25" thickBot="1">
      <c r="B833" s="14"/>
    </row>
    <row r="834" spans="2:2" ht="17.25" thickBot="1">
      <c r="B834" s="14"/>
    </row>
    <row r="835" spans="2:2" ht="17.25" thickBot="1">
      <c r="B835" s="14"/>
    </row>
    <row r="836" spans="2:2" ht="17.25" thickBot="1">
      <c r="B836" s="14"/>
    </row>
    <row r="837" spans="2:2" ht="17.25" thickBot="1">
      <c r="B837" s="14"/>
    </row>
    <row r="838" spans="2:2" ht="17.25" thickBot="1">
      <c r="B838" s="14"/>
    </row>
    <row r="839" spans="2:2" ht="17.25" thickBot="1">
      <c r="B839" s="14"/>
    </row>
    <row r="840" spans="2:2" ht="17.25" thickBot="1">
      <c r="B840" s="14"/>
    </row>
    <row r="841" spans="2:2" ht="17.25" thickBot="1">
      <c r="B841" s="14"/>
    </row>
    <row r="842" spans="2:2" ht="17.25" thickBot="1">
      <c r="B842" s="14"/>
    </row>
    <row r="843" spans="2:2" ht="17.25" thickBot="1">
      <c r="B843" s="14"/>
    </row>
    <row r="844" spans="2:2" ht="17.25" thickBot="1">
      <c r="B844" s="14"/>
    </row>
    <row r="845" spans="2:2" ht="17.25" thickBot="1">
      <c r="B845" s="14"/>
    </row>
    <row r="846" spans="2:2" ht="17.25" thickBot="1">
      <c r="B846" s="14"/>
    </row>
    <row r="847" spans="2:2" ht="17.25" thickBot="1">
      <c r="B847" s="14"/>
    </row>
    <row r="848" spans="2:2" ht="17.25" thickBot="1">
      <c r="B848" s="14"/>
    </row>
    <row r="849" spans="2:2" ht="17.25" thickBot="1">
      <c r="B849" s="14"/>
    </row>
    <row r="850" spans="2:2" ht="17.25" thickBot="1">
      <c r="B850" s="14"/>
    </row>
    <row r="851" spans="2:2" ht="17.25" thickBot="1">
      <c r="B851" s="14"/>
    </row>
    <row r="852" spans="2:2" ht="17.25" thickBot="1">
      <c r="B852" s="14"/>
    </row>
    <row r="853" spans="2:2" ht="17.25" thickBot="1">
      <c r="B853" s="14"/>
    </row>
    <row r="854" spans="2:2" ht="17.25" thickBot="1">
      <c r="B854" s="14"/>
    </row>
    <row r="855" spans="2:2" ht="17.25" thickBot="1">
      <c r="B855" s="14"/>
    </row>
    <row r="856" spans="2:2" ht="17.25" thickBot="1">
      <c r="B856" s="14"/>
    </row>
    <row r="857" spans="2:2" ht="17.25" thickBot="1">
      <c r="B857" s="14"/>
    </row>
    <row r="858" spans="2:2" ht="17.25" thickBot="1">
      <c r="B858" s="14"/>
    </row>
    <row r="859" spans="2:2" ht="17.25" thickBot="1">
      <c r="B859" s="14"/>
    </row>
    <row r="860" spans="2:2" ht="17.25" thickBot="1">
      <c r="B860" s="14"/>
    </row>
    <row r="861" spans="2:2" ht="17.25" thickBot="1">
      <c r="B861" s="14"/>
    </row>
    <row r="862" spans="2:2" ht="17.25" thickBot="1">
      <c r="B862" s="14"/>
    </row>
    <row r="863" spans="2:2" ht="17.25" thickBot="1">
      <c r="B863" s="14"/>
    </row>
    <row r="864" spans="2:2" ht="17.25" thickBot="1">
      <c r="B864" s="14"/>
    </row>
    <row r="865" spans="2:2" ht="17.25" thickBot="1">
      <c r="B865" s="14"/>
    </row>
    <row r="866" spans="2:2" ht="17.25" thickBot="1">
      <c r="B866" s="14"/>
    </row>
    <row r="867" spans="2:2" ht="17.25" thickBot="1">
      <c r="B867" s="14"/>
    </row>
    <row r="868" spans="2:2" ht="17.25" thickBot="1">
      <c r="B868" s="14"/>
    </row>
    <row r="869" spans="2:2" ht="17.25" thickBot="1">
      <c r="B869" s="14"/>
    </row>
    <row r="870" spans="2:2" ht="17.25" thickBot="1">
      <c r="B870" s="14"/>
    </row>
    <row r="871" spans="2:2" ht="17.25" thickBot="1">
      <c r="B871" s="14"/>
    </row>
    <row r="872" spans="2:2" ht="17.25" thickBot="1">
      <c r="B872" s="14"/>
    </row>
    <row r="873" spans="2:2" ht="17.25" thickBot="1">
      <c r="B873" s="14"/>
    </row>
    <row r="874" spans="2:2" ht="17.25" thickBot="1">
      <c r="B874" s="14"/>
    </row>
    <row r="875" spans="2:2" ht="17.25" thickBot="1">
      <c r="B875" s="14"/>
    </row>
    <row r="876" spans="2:2" ht="17.25" thickBot="1">
      <c r="B876" s="14"/>
    </row>
    <row r="877" spans="2:2" ht="17.25" thickBot="1">
      <c r="B877" s="14"/>
    </row>
    <row r="878" spans="2:2" ht="17.25" thickBot="1">
      <c r="B878" s="14"/>
    </row>
    <row r="879" spans="2:2" ht="17.25" thickBot="1">
      <c r="B879" s="14"/>
    </row>
    <row r="880" spans="2:2" ht="17.25" thickBot="1">
      <c r="B880" s="14"/>
    </row>
    <row r="881" spans="2:2" ht="17.25" thickBot="1">
      <c r="B881" s="14"/>
    </row>
    <row r="882" spans="2:2" ht="17.25" thickBot="1">
      <c r="B882" s="14"/>
    </row>
    <row r="883" spans="2:2" ht="17.25" thickBot="1">
      <c r="B883" s="14"/>
    </row>
    <row r="884" spans="2:2" ht="17.25" thickBot="1">
      <c r="B884" s="14"/>
    </row>
    <row r="885" spans="2:2" ht="17.25" thickBot="1">
      <c r="B885" s="14"/>
    </row>
    <row r="886" spans="2:2" ht="17.25" thickBot="1">
      <c r="B886" s="14"/>
    </row>
    <row r="887" spans="2:2" ht="17.25" thickBot="1">
      <c r="B887" s="14"/>
    </row>
    <row r="888" spans="2:2" ht="17.25" thickBot="1">
      <c r="B888" s="14"/>
    </row>
    <row r="889" spans="2:2" ht="17.25" thickBot="1">
      <c r="B889" s="14"/>
    </row>
    <row r="890" spans="2:2" ht="17.25" thickBot="1">
      <c r="B890" s="14"/>
    </row>
    <row r="891" spans="2:2" ht="17.25" thickBot="1">
      <c r="B891" s="14"/>
    </row>
    <row r="892" spans="2:2" ht="17.25" thickBot="1">
      <c r="B892" s="14"/>
    </row>
    <row r="893" spans="2:2" ht="17.25" thickBot="1">
      <c r="B893" s="14"/>
    </row>
    <row r="894" spans="2:2" ht="17.25" thickBot="1">
      <c r="B894" s="14"/>
    </row>
    <row r="895" spans="2:2" ht="17.25" thickBot="1">
      <c r="B895" s="14"/>
    </row>
    <row r="896" spans="2:2" ht="17.25" thickBot="1">
      <c r="B896" s="14"/>
    </row>
    <row r="897" spans="2:2" ht="17.25" thickBot="1">
      <c r="B897" s="14"/>
    </row>
    <row r="898" spans="2:2" ht="17.25" thickBot="1">
      <c r="B898" s="14"/>
    </row>
    <row r="899" spans="2:2" ht="17.25" thickBot="1">
      <c r="B899" s="14"/>
    </row>
    <row r="900" spans="2:2" ht="17.25" thickBot="1">
      <c r="B900" s="14"/>
    </row>
    <row r="901" spans="2:2" ht="17.25" thickBot="1">
      <c r="B901" s="14"/>
    </row>
    <row r="902" spans="2:2" ht="17.25" thickBot="1">
      <c r="B902" s="14"/>
    </row>
    <row r="903" spans="2:2" ht="17.25" thickBot="1">
      <c r="B903" s="14"/>
    </row>
    <row r="904" spans="2:2" ht="17.25" thickBot="1">
      <c r="B904" s="14"/>
    </row>
    <row r="905" spans="2:2" ht="17.25" thickBot="1">
      <c r="B905" s="14"/>
    </row>
    <row r="906" spans="2:2" ht="17.25" thickBot="1">
      <c r="B906" s="14"/>
    </row>
    <row r="907" spans="2:2" ht="17.25" thickBot="1">
      <c r="B907" s="14"/>
    </row>
    <row r="908" spans="2:2" ht="17.25" thickBot="1">
      <c r="B908" s="14"/>
    </row>
    <row r="909" spans="2:2" ht="17.25" thickBot="1">
      <c r="B909" s="14"/>
    </row>
    <row r="910" spans="2:2" ht="17.25" thickBot="1">
      <c r="B910" s="14"/>
    </row>
    <row r="911" spans="2:2" ht="17.25" thickBot="1">
      <c r="B911" s="14"/>
    </row>
    <row r="912" spans="2:2" ht="17.25" thickBot="1">
      <c r="B912" s="14"/>
    </row>
    <row r="913" spans="2:2" ht="17.25" thickBot="1">
      <c r="B913" s="14"/>
    </row>
    <row r="914" spans="2:2" ht="17.25" thickBot="1">
      <c r="B914" s="14"/>
    </row>
    <row r="915" spans="2:2" ht="17.25" thickBot="1">
      <c r="B915" s="14"/>
    </row>
    <row r="916" spans="2:2" ht="17.25" thickBot="1">
      <c r="B916" s="14"/>
    </row>
    <row r="917" spans="2:2" ht="17.25" thickBot="1">
      <c r="B917" s="14"/>
    </row>
    <row r="918" spans="2:2" ht="17.25" thickBot="1">
      <c r="B918" s="14"/>
    </row>
    <row r="919" spans="2:2" ht="17.25" thickBot="1">
      <c r="B919" s="14"/>
    </row>
    <row r="920" spans="2:2" ht="17.25" thickBot="1">
      <c r="B920" s="14"/>
    </row>
    <row r="921" spans="2:2" ht="17.25" thickBot="1">
      <c r="B921" s="14"/>
    </row>
    <row r="922" spans="2:2" ht="17.25" thickBot="1">
      <c r="B922" s="14"/>
    </row>
    <row r="923" spans="2:2" ht="17.25" thickBot="1">
      <c r="B923" s="14"/>
    </row>
    <row r="924" spans="2:2" ht="17.25" thickBot="1">
      <c r="B924" s="14"/>
    </row>
    <row r="925" spans="2:2" ht="17.25" thickBot="1">
      <c r="B925" s="14"/>
    </row>
    <row r="926" spans="2:2" ht="17.25" thickBot="1">
      <c r="B926" s="14"/>
    </row>
    <row r="927" spans="2:2" ht="17.25" thickBot="1">
      <c r="B927" s="14"/>
    </row>
    <row r="928" spans="2:2" ht="17.25" thickBot="1">
      <c r="B928" s="14"/>
    </row>
    <row r="929" spans="2:2" ht="17.25" thickBot="1">
      <c r="B929" s="14"/>
    </row>
    <row r="930" spans="2:2" ht="17.25" thickBot="1">
      <c r="B930" s="14"/>
    </row>
    <row r="931" spans="2:2" ht="17.25" thickBot="1">
      <c r="B931" s="14"/>
    </row>
    <row r="932" spans="2:2" ht="17.25" thickBot="1">
      <c r="B932" s="14"/>
    </row>
    <row r="933" spans="2:2" ht="17.25" thickBot="1">
      <c r="B933" s="14"/>
    </row>
    <row r="934" spans="2:2" ht="17.25" thickBot="1">
      <c r="B934" s="14"/>
    </row>
    <row r="935" spans="2:2" ht="17.25" thickBot="1">
      <c r="B935" s="14"/>
    </row>
    <row r="936" spans="2:2" ht="17.25" thickBot="1">
      <c r="B936" s="14"/>
    </row>
    <row r="937" spans="2:2" ht="17.25" thickBot="1">
      <c r="B937" s="14"/>
    </row>
    <row r="938" spans="2:2" ht="17.25" thickBot="1">
      <c r="B938" s="14"/>
    </row>
    <row r="939" spans="2:2" ht="17.25" thickBot="1">
      <c r="B939" s="14"/>
    </row>
    <row r="940" spans="2:2" ht="17.25" thickBot="1">
      <c r="B940" s="14"/>
    </row>
    <row r="941" spans="2:2" ht="17.25" thickBot="1">
      <c r="B941" s="14"/>
    </row>
    <row r="942" spans="2:2" ht="17.25" thickBot="1">
      <c r="B942" s="14"/>
    </row>
    <row r="943" spans="2:2" ht="17.25" thickBot="1">
      <c r="B943" s="14"/>
    </row>
    <row r="944" spans="2:2" ht="17.25" thickBot="1">
      <c r="B944" s="14"/>
    </row>
    <row r="945" spans="2:2" ht="17.25" thickBot="1">
      <c r="B945" s="14"/>
    </row>
    <row r="946" spans="2:2" ht="17.25" thickBot="1">
      <c r="B946" s="14"/>
    </row>
    <row r="947" spans="2:2" ht="17.25" thickBot="1">
      <c r="B947" s="14"/>
    </row>
    <row r="948" spans="2:2" ht="17.25" thickBot="1">
      <c r="B948" s="14"/>
    </row>
    <row r="949" spans="2:2" ht="17.25" thickBot="1">
      <c r="B949" s="14"/>
    </row>
    <row r="950" spans="2:2" ht="17.25" thickBot="1">
      <c r="B950" s="14"/>
    </row>
    <row r="951" spans="2:2" ht="17.25" thickBot="1">
      <c r="B951" s="14"/>
    </row>
    <row r="952" spans="2:2" ht="17.25" thickBot="1">
      <c r="B952" s="14"/>
    </row>
    <row r="953" spans="2:2" ht="17.25" thickBot="1">
      <c r="B953" s="14"/>
    </row>
    <row r="954" spans="2:2" ht="17.25" thickBot="1">
      <c r="B954" s="14"/>
    </row>
    <row r="955" spans="2:2" ht="17.25" thickBot="1">
      <c r="B955" s="14"/>
    </row>
    <row r="956" spans="2:2" ht="17.25" thickBot="1">
      <c r="B956" s="14"/>
    </row>
    <row r="957" spans="2:2" ht="17.25" thickBot="1">
      <c r="B957" s="14"/>
    </row>
    <row r="958" spans="2:2" ht="17.25" thickBot="1">
      <c r="B958" s="14"/>
    </row>
    <row r="959" spans="2:2" ht="17.25" thickBot="1">
      <c r="B959" s="14"/>
    </row>
    <row r="960" spans="2:2" ht="17.25" thickBot="1">
      <c r="B960" s="14"/>
    </row>
    <row r="961" spans="2:2" ht="17.25" thickBot="1">
      <c r="B961" s="14"/>
    </row>
    <row r="962" spans="2:2" ht="17.25" thickBot="1">
      <c r="B962" s="14"/>
    </row>
    <row r="963" spans="2:2" ht="17.25" thickBot="1">
      <c r="B963" s="14"/>
    </row>
    <row r="964" spans="2:2" ht="17.25" thickBot="1">
      <c r="B964" s="14"/>
    </row>
    <row r="965" spans="2:2" ht="17.25" thickBot="1">
      <c r="B965" s="14"/>
    </row>
    <row r="966" spans="2:2" ht="17.25" thickBot="1">
      <c r="B966" s="14"/>
    </row>
    <row r="967" spans="2:2" ht="17.25" thickBot="1">
      <c r="B967" s="14"/>
    </row>
    <row r="968" spans="2:2" ht="17.25" thickBot="1">
      <c r="B968" s="14"/>
    </row>
    <row r="969" spans="2:2" ht="17.25" thickBot="1">
      <c r="B969" s="14"/>
    </row>
    <row r="970" spans="2:2" ht="17.25" thickBot="1">
      <c r="B970" s="14"/>
    </row>
    <row r="971" spans="2:2" ht="17.25" thickBot="1">
      <c r="B971" s="14"/>
    </row>
    <row r="972" spans="2:2" ht="17.25" thickBot="1">
      <c r="B972" s="14"/>
    </row>
    <row r="973" spans="2:2" ht="17.25" thickBot="1">
      <c r="B973" s="14"/>
    </row>
    <row r="974" spans="2:2" ht="17.25" thickBot="1">
      <c r="B974" s="14"/>
    </row>
    <row r="975" spans="2:2" ht="17.25" thickBot="1">
      <c r="B975" s="14"/>
    </row>
    <row r="976" spans="2:2" ht="17.25" thickBot="1">
      <c r="B976" s="14"/>
    </row>
    <row r="977" spans="2:2" ht="17.25" thickBot="1">
      <c r="B977" s="14"/>
    </row>
    <row r="978" spans="2:2" ht="17.25" thickBot="1">
      <c r="B978" s="14"/>
    </row>
    <row r="979" spans="2:2" ht="17.25" thickBot="1">
      <c r="B979" s="14"/>
    </row>
    <row r="980" spans="2:2" ht="17.25" thickBot="1">
      <c r="B980" s="14"/>
    </row>
    <row r="981" spans="2:2" ht="17.25" thickBot="1">
      <c r="B981" s="14"/>
    </row>
    <row r="982" spans="2:2" ht="17.25" thickBot="1">
      <c r="B982" s="14"/>
    </row>
    <row r="983" spans="2:2" ht="17.25" thickBot="1">
      <c r="B983" s="14"/>
    </row>
    <row r="984" spans="2:2" ht="17.25" thickBot="1">
      <c r="B984" s="14"/>
    </row>
    <row r="985" spans="2:2" ht="17.25" thickBot="1">
      <c r="B985" s="14"/>
    </row>
    <row r="986" spans="2:2" ht="17.25" thickBot="1">
      <c r="B986" s="14"/>
    </row>
    <row r="987" spans="2:2" ht="17.25" thickBot="1">
      <c r="B987" s="14"/>
    </row>
    <row r="988" spans="2:2" ht="17.25" thickBot="1">
      <c r="B988" s="14"/>
    </row>
    <row r="989" spans="2:2" ht="17.25" thickBot="1">
      <c r="B989" s="14"/>
    </row>
    <row r="990" spans="2:2" ht="17.25" thickBot="1">
      <c r="B990" s="14"/>
    </row>
    <row r="991" spans="2:2" ht="17.25" thickBot="1">
      <c r="B991" s="14"/>
    </row>
    <row r="992" spans="2:2" ht="17.25" thickBot="1">
      <c r="B992" s="14"/>
    </row>
    <row r="993" spans="2:2" ht="17.25" thickBot="1">
      <c r="B993" s="14"/>
    </row>
    <row r="994" spans="2:2" ht="17.25" thickBot="1">
      <c r="B994" s="14"/>
    </row>
    <row r="995" spans="2:2" ht="17.25" thickBot="1">
      <c r="B995" s="14"/>
    </row>
    <row r="996" spans="2:2" ht="17.25" thickBot="1">
      <c r="B996" s="14"/>
    </row>
    <row r="997" spans="2:2" ht="17.25" thickBot="1">
      <c r="B997" s="14"/>
    </row>
    <row r="998" spans="2:2" ht="17.25" thickBot="1">
      <c r="B998" s="14"/>
    </row>
    <row r="999" spans="2:2" ht="17.25" thickBot="1">
      <c r="B999" s="14"/>
    </row>
    <row r="1000" spans="2:2" ht="17.25" thickBot="1">
      <c r="B1000" s="14"/>
    </row>
    <row r="1001" spans="2:2" ht="17.25" thickBot="1">
      <c r="B1001" s="14"/>
    </row>
    <row r="1002" spans="2:2" ht="17.25" thickBot="1">
      <c r="B1002" s="14"/>
    </row>
    <row r="1003" spans="2:2" ht="17.25" thickBot="1">
      <c r="B1003" s="14"/>
    </row>
    <row r="1004" spans="2:2" ht="17.25" thickBot="1">
      <c r="B1004" s="14"/>
    </row>
    <row r="1005" spans="2:2" ht="17.25" thickBot="1">
      <c r="B1005" s="14"/>
    </row>
    <row r="1006" spans="2:2" ht="17.25" thickBot="1">
      <c r="B1006" s="14"/>
    </row>
    <row r="1007" spans="2:2" ht="17.25" thickBot="1">
      <c r="B1007" s="14"/>
    </row>
    <row r="1008" spans="2:2" ht="17.25" thickBot="1">
      <c r="B1008" s="14"/>
    </row>
    <row r="1009" spans="2:2" ht="17.25" thickBot="1">
      <c r="B1009" s="14"/>
    </row>
    <row r="1010" spans="2:2" ht="17.25" thickBot="1">
      <c r="B1010" s="14"/>
    </row>
    <row r="1011" spans="2:2" ht="17.25" thickBot="1">
      <c r="B1011" s="14"/>
    </row>
    <row r="1012" spans="2:2" ht="17.25" thickBot="1">
      <c r="B1012" s="14"/>
    </row>
    <row r="1013" spans="2:2" ht="17.25" thickBot="1">
      <c r="B1013" s="14"/>
    </row>
    <row r="1014" spans="2:2" ht="17.25" thickBot="1">
      <c r="B1014" s="14"/>
    </row>
    <row r="1015" spans="2:2" ht="17.25" thickBot="1">
      <c r="B1015" s="14"/>
    </row>
    <row r="1016" spans="2:2" ht="17.25" thickBot="1">
      <c r="B1016" s="14"/>
    </row>
    <row r="1017" spans="2:2" ht="17.25" thickBot="1">
      <c r="B1017" s="14"/>
    </row>
    <row r="1018" spans="2:2" ht="17.25" thickBot="1">
      <c r="B1018" s="14"/>
    </row>
    <row r="1019" spans="2:2" ht="17.25" thickBot="1">
      <c r="B1019" s="14"/>
    </row>
    <row r="1020" spans="2:2" ht="17.25" thickBot="1">
      <c r="B1020" s="14"/>
    </row>
    <row r="1021" spans="2:2" ht="17.25" thickBot="1">
      <c r="B1021" s="14"/>
    </row>
    <row r="1022" spans="2:2" ht="17.25" thickBot="1">
      <c r="B1022" s="14"/>
    </row>
    <row r="1023" spans="2:2" ht="17.25" thickBot="1">
      <c r="B1023" s="14"/>
    </row>
    <row r="1024" spans="2:2" ht="17.25" thickBot="1">
      <c r="B1024" s="14"/>
    </row>
    <row r="1025" spans="2:2" ht="17.25" thickBot="1">
      <c r="B1025" s="14"/>
    </row>
    <row r="1026" spans="2:2" ht="17.25" thickBot="1">
      <c r="B1026" s="14"/>
    </row>
    <row r="1027" spans="2:2" ht="17.25" thickBot="1">
      <c r="B1027" s="14"/>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1027"/>
  <sheetViews>
    <sheetView workbookViewId="0">
      <selection activeCell="B2" sqref="B2"/>
    </sheetView>
  </sheetViews>
  <sheetFormatPr baseColWidth="10" defaultColWidth="11.5" defaultRowHeight="16.5"/>
  <cols>
    <col min="1" max="1" width="11.5" style="57"/>
    <col min="2" max="2" width="48" style="57" customWidth="1"/>
    <col min="3" max="3" width="25.625" style="57" customWidth="1"/>
    <col min="4" max="4" width="60" style="57" customWidth="1"/>
    <col min="5" max="5" width="65.75" style="57" customWidth="1"/>
    <col min="6" max="6" width="54.75" style="57" customWidth="1"/>
    <col min="7" max="7" width="25.625" style="57" customWidth="1"/>
    <col min="8" max="8" width="20.375" style="57" customWidth="1"/>
    <col min="9" max="16384" width="11.5" style="57"/>
  </cols>
  <sheetData>
    <row r="1" spans="1:42" ht="15.75" customHeight="1">
      <c r="A1" s="172"/>
      <c r="B1" s="7" t="s">
        <v>230</v>
      </c>
      <c r="C1" s="7"/>
      <c r="D1" s="7" t="s">
        <v>231</v>
      </c>
      <c r="E1" s="172"/>
      <c r="F1" s="172"/>
      <c r="G1" s="172"/>
      <c r="H1" s="172"/>
      <c r="I1" s="172"/>
      <c r="J1" s="8"/>
      <c r="K1" s="172"/>
      <c r="L1" s="172"/>
      <c r="M1" s="172"/>
      <c r="N1" s="172"/>
      <c r="O1" s="172"/>
      <c r="P1" s="172"/>
      <c r="Q1" s="8"/>
      <c r="R1" s="8"/>
      <c r="S1" s="8"/>
      <c r="T1" s="8"/>
      <c r="U1" s="8"/>
      <c r="V1" s="8"/>
      <c r="W1" s="8"/>
      <c r="X1" s="8"/>
      <c r="Y1" s="8"/>
      <c r="Z1" s="8"/>
      <c r="AA1" s="8"/>
      <c r="AB1" s="172"/>
      <c r="AC1" s="172"/>
      <c r="AD1" s="172"/>
      <c r="AE1" s="172"/>
      <c r="AF1" s="172"/>
      <c r="AG1" s="172"/>
      <c r="AH1" s="172"/>
      <c r="AI1" s="172"/>
      <c r="AJ1" s="172"/>
      <c r="AK1" s="172"/>
      <c r="AL1" s="172"/>
      <c r="AM1" s="172"/>
      <c r="AN1" s="172"/>
      <c r="AO1" s="172"/>
      <c r="AP1" s="172"/>
    </row>
    <row r="2" spans="1:42" s="58" customFormat="1" ht="13.5">
      <c r="A2" s="10"/>
      <c r="B2" s="11" t="e">
        <f>#REF!</f>
        <v>#REF!</v>
      </c>
      <c r="C2" s="11"/>
      <c r="D2" s="15" t="e">
        <f>VLOOKUP($B$2,$B$2:$AA$24,2)</f>
        <v>#REF!</v>
      </c>
      <c r="E2" s="15" t="e">
        <f>VLOOKUP($B$2,$B$2:$AA$24,3)</f>
        <v>#REF!</v>
      </c>
      <c r="F2" s="15" t="e">
        <f>VLOOKUP($B$2,$B$2:$AA$24,4)</f>
        <v>#REF!</v>
      </c>
      <c r="G2" s="15" t="e">
        <f>VLOOKUP($B$2,$B$2:$AA$24,5)</f>
        <v>#REF!</v>
      </c>
      <c r="H2" s="15" t="e">
        <f>VLOOKUP($B$2,$B$2:$AA$24,6)</f>
        <v>#REF!</v>
      </c>
      <c r="I2" s="15" t="e">
        <f>VLOOKUP($B$2,$B$2:$AA$24,7)</f>
        <v>#REF!</v>
      </c>
      <c r="J2" s="15" t="e">
        <f>VLOOKUP($B$2,$B$2:$AA$24,8)</f>
        <v>#REF!</v>
      </c>
      <c r="K2" s="15" t="e">
        <f>VLOOKUP($B$2,$B$2:$AA$24,9)</f>
        <v>#REF!</v>
      </c>
      <c r="L2" s="15" t="e">
        <f>VLOOKUP($B$2,$B$2:$AA$24,10)</f>
        <v>#REF!</v>
      </c>
      <c r="M2" s="15" t="e">
        <f>VLOOKUP($B$2,$B$2:$AA$24,11)</f>
        <v>#REF!</v>
      </c>
      <c r="N2" s="15" t="e">
        <f>VLOOKUP($B$2,$B$2:$AA$24,12)</f>
        <v>#REF!</v>
      </c>
      <c r="O2" s="15" t="e">
        <f>VLOOKUP($B$2,$B$2:$AA$24,13)</f>
        <v>#REF!</v>
      </c>
      <c r="P2" s="15" t="e">
        <f>VLOOKUP($B$2,$B$2:$AA$24,14)</f>
        <v>#REF!</v>
      </c>
      <c r="Q2" s="15" t="e">
        <f>VLOOKUP($B$2,$B$2:$AA$24,15)</f>
        <v>#REF!</v>
      </c>
      <c r="R2" s="15" t="e">
        <f>VLOOKUP($B$2,$B$2:$AA$24,16)</f>
        <v>#REF!</v>
      </c>
      <c r="S2" s="15" t="e">
        <f>VLOOKUP($B$2,$B$2:$AA$24,17)</f>
        <v>#REF!</v>
      </c>
      <c r="T2" s="15" t="e">
        <f>VLOOKUP($B$2,$B$2:$AA$24,18)</f>
        <v>#REF!</v>
      </c>
      <c r="U2" s="15" t="e">
        <f>VLOOKUP($B$2,$B$2:$AA$24,19)</f>
        <v>#REF!</v>
      </c>
      <c r="V2" s="15" t="e">
        <f>VLOOKUP($B$2,$B$2:$AA$24,20)</f>
        <v>#REF!</v>
      </c>
      <c r="W2" s="15" t="e">
        <f>VLOOKUP($B$2,$B$2:$AA$24,21)</f>
        <v>#REF!</v>
      </c>
      <c r="X2" s="15" t="e">
        <f>VLOOKUP($B$2,$B$2:$AA$24,22)</f>
        <v>#REF!</v>
      </c>
      <c r="Y2" s="15" t="e">
        <f>VLOOKUP($B$2,$B$2:$AA$24,23)</f>
        <v>#REF!</v>
      </c>
      <c r="Z2" s="15" t="e">
        <f>VLOOKUP($B$2,$B$2:$AA$24,24)</f>
        <v>#REF!</v>
      </c>
      <c r="AA2" s="15" t="e">
        <f>VLOOKUP($B$2,$B$2:$AA$24,25)</f>
        <v>#REF!</v>
      </c>
      <c r="AB2" s="10"/>
      <c r="AC2" s="10"/>
      <c r="AD2" s="10"/>
      <c r="AE2" s="10"/>
      <c r="AF2" s="10"/>
      <c r="AG2" s="10"/>
      <c r="AH2" s="10"/>
      <c r="AI2" s="10"/>
      <c r="AJ2" s="10"/>
      <c r="AK2" s="10"/>
      <c r="AL2" s="10"/>
      <c r="AM2" s="10"/>
      <c r="AN2" s="10"/>
      <c r="AO2" s="10"/>
      <c r="AP2" s="10"/>
    </row>
    <row r="3" spans="1:42" s="58" customFormat="1" ht="13.5">
      <c r="A3" s="10"/>
      <c r="B3" s="11" t="s">
        <v>232</v>
      </c>
      <c r="C3" s="11"/>
      <c r="D3" s="11"/>
      <c r="E3" s="11"/>
      <c r="F3" s="11"/>
      <c r="G3" s="11"/>
      <c r="H3" s="11"/>
      <c r="I3" s="11"/>
      <c r="J3" s="11"/>
      <c r="K3" s="11"/>
      <c r="L3" s="11"/>
      <c r="M3" s="11"/>
      <c r="N3" s="11"/>
      <c r="O3" s="11"/>
      <c r="P3" s="11"/>
      <c r="Q3" s="11"/>
      <c r="R3" s="11"/>
      <c r="S3" s="11"/>
      <c r="T3" s="11"/>
      <c r="U3" s="11"/>
      <c r="V3" s="11"/>
      <c r="W3" s="11"/>
      <c r="X3" s="11"/>
      <c r="Y3" s="11"/>
      <c r="Z3" s="11"/>
      <c r="AA3" s="11"/>
      <c r="AB3" s="10"/>
      <c r="AC3" s="10"/>
      <c r="AD3" s="10"/>
      <c r="AE3" s="10"/>
      <c r="AF3" s="10"/>
      <c r="AG3" s="10"/>
      <c r="AH3" s="10"/>
      <c r="AI3" s="10"/>
      <c r="AJ3" s="10"/>
      <c r="AK3" s="10"/>
      <c r="AL3" s="10"/>
      <c r="AM3" s="10"/>
      <c r="AN3" s="10"/>
      <c r="AO3" s="10"/>
      <c r="AP3" s="10"/>
    </row>
    <row r="4" spans="1:42" ht="15.75" customHeight="1">
      <c r="A4" s="8"/>
      <c r="B4" s="9" t="s">
        <v>233</v>
      </c>
      <c r="C4" s="9" t="s">
        <v>232</v>
      </c>
      <c r="D4" s="9" t="s">
        <v>234</v>
      </c>
      <c r="E4" s="9" t="s">
        <v>235</v>
      </c>
      <c r="F4" s="9" t="s">
        <v>236</v>
      </c>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ht="15.75" customHeight="1">
      <c r="A5" s="8"/>
      <c r="B5" s="9" t="s">
        <v>237</v>
      </c>
      <c r="C5" s="9" t="s">
        <v>232</v>
      </c>
      <c r="D5" s="9" t="s">
        <v>238</v>
      </c>
      <c r="E5" s="9" t="s">
        <v>239</v>
      </c>
      <c r="F5" s="9" t="s">
        <v>240</v>
      </c>
      <c r="G5" s="9" t="s">
        <v>241</v>
      </c>
      <c r="H5" s="9" t="s">
        <v>242</v>
      </c>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ht="15.75" customHeight="1">
      <c r="A6" s="8"/>
      <c r="B6" s="9" t="s">
        <v>243</v>
      </c>
      <c r="C6" s="9" t="s">
        <v>232</v>
      </c>
      <c r="D6" s="9" t="s">
        <v>244</v>
      </c>
      <c r="E6" s="9" t="s">
        <v>245</v>
      </c>
      <c r="F6" s="9" t="s">
        <v>246</v>
      </c>
      <c r="G6" s="9" t="s">
        <v>247</v>
      </c>
      <c r="H6" s="9" t="s">
        <v>248</v>
      </c>
      <c r="I6" s="9" t="s">
        <v>249</v>
      </c>
      <c r="J6" s="9" t="s">
        <v>250</v>
      </c>
      <c r="K6" s="9" t="s">
        <v>251</v>
      </c>
      <c r="L6" s="9" t="s">
        <v>252</v>
      </c>
      <c r="M6" s="9" t="s">
        <v>253</v>
      </c>
      <c r="N6" s="9" t="s">
        <v>254</v>
      </c>
      <c r="O6" s="9" t="s">
        <v>255</v>
      </c>
      <c r="P6" s="9" t="s">
        <v>256</v>
      </c>
      <c r="Q6" s="9" t="s">
        <v>257</v>
      </c>
      <c r="R6" s="9" t="s">
        <v>258</v>
      </c>
      <c r="S6" s="9" t="s">
        <v>259</v>
      </c>
      <c r="T6" s="9" t="s">
        <v>260</v>
      </c>
      <c r="U6" s="9" t="s">
        <v>261</v>
      </c>
      <c r="V6" s="9" t="s">
        <v>262</v>
      </c>
      <c r="W6" s="9" t="s">
        <v>263</v>
      </c>
      <c r="X6" s="9" t="s">
        <v>264</v>
      </c>
      <c r="Y6" s="9" t="s">
        <v>265</v>
      </c>
      <c r="Z6" s="9" t="s">
        <v>266</v>
      </c>
      <c r="AA6" s="9" t="s">
        <v>267</v>
      </c>
      <c r="AB6" s="9"/>
      <c r="AC6" s="9"/>
      <c r="AD6" s="9"/>
      <c r="AE6" s="9"/>
      <c r="AF6" s="9"/>
      <c r="AG6" s="9"/>
      <c r="AH6" s="9"/>
      <c r="AI6" s="9"/>
      <c r="AJ6" s="9"/>
      <c r="AK6" s="9"/>
      <c r="AL6" s="9"/>
      <c r="AM6" s="9"/>
      <c r="AN6" s="9"/>
      <c r="AO6" s="9"/>
      <c r="AP6" s="9"/>
    </row>
    <row r="7" spans="1:42" ht="15.75" customHeight="1">
      <c r="A7" s="8"/>
      <c r="B7" s="9" t="s">
        <v>268</v>
      </c>
      <c r="C7" s="9" t="s">
        <v>232</v>
      </c>
      <c r="D7" s="9" t="s">
        <v>269</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row>
    <row r="8" spans="1:42" ht="15.75" customHeight="1">
      <c r="A8" s="8"/>
      <c r="B8" s="9" t="s">
        <v>270</v>
      </c>
      <c r="C8" s="9" t="s">
        <v>232</v>
      </c>
      <c r="D8" s="9" t="s">
        <v>271</v>
      </c>
      <c r="E8" s="9" t="s">
        <v>272</v>
      </c>
      <c r="F8" s="9" t="s">
        <v>273</v>
      </c>
      <c r="G8" s="9" t="s">
        <v>274</v>
      </c>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row>
    <row r="9" spans="1:42" ht="15.75" customHeight="1">
      <c r="A9" s="8"/>
      <c r="B9" s="9" t="s">
        <v>275</v>
      </c>
      <c r="C9" s="9" t="s">
        <v>232</v>
      </c>
      <c r="D9" s="9" t="s">
        <v>276</v>
      </c>
      <c r="E9" s="9" t="s">
        <v>277</v>
      </c>
      <c r="F9" s="9" t="s">
        <v>278</v>
      </c>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row>
    <row r="10" spans="1:42" ht="15.75" customHeight="1">
      <c r="A10" s="8"/>
      <c r="B10" s="9" t="s">
        <v>279</v>
      </c>
      <c r="C10" s="9" t="s">
        <v>232</v>
      </c>
      <c r="D10" s="9" t="s">
        <v>280</v>
      </c>
      <c r="E10" s="9" t="s">
        <v>281</v>
      </c>
      <c r="F10" s="9" t="s">
        <v>282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ht="15.75" customHeight="1">
      <c r="A11" s="8"/>
      <c r="B11" s="9" t="s">
        <v>283</v>
      </c>
      <c r="C11" s="9" t="s">
        <v>232</v>
      </c>
      <c r="D11" s="9" t="s">
        <v>284</v>
      </c>
      <c r="E11" s="9" t="s">
        <v>285</v>
      </c>
      <c r="F11" s="9" t="s">
        <v>286</v>
      </c>
      <c r="G11" s="9" t="s">
        <v>287</v>
      </c>
      <c r="H11" s="9" t="s">
        <v>288</v>
      </c>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2" ht="15.75" customHeight="1">
      <c r="A12" s="8"/>
      <c r="B12" s="9" t="s">
        <v>289</v>
      </c>
      <c r="C12" s="9" t="s">
        <v>232</v>
      </c>
      <c r="D12" s="9" t="s">
        <v>290</v>
      </c>
      <c r="E12" s="9" t="s">
        <v>291</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2" ht="15.75" customHeight="1">
      <c r="A13" s="8"/>
      <c r="B13" s="9" t="s">
        <v>292</v>
      </c>
      <c r="C13" s="9" t="s">
        <v>232</v>
      </c>
      <c r="D13" s="9" t="s">
        <v>293</v>
      </c>
      <c r="E13" s="9" t="s">
        <v>294</v>
      </c>
      <c r="F13" s="9" t="s">
        <v>295</v>
      </c>
      <c r="G13" s="9" t="s">
        <v>296</v>
      </c>
      <c r="H13" s="9" t="s">
        <v>297</v>
      </c>
      <c r="I13" s="9" t="s">
        <v>298</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2" ht="15.75" customHeight="1">
      <c r="A14" s="8"/>
      <c r="B14" s="9" t="s">
        <v>299</v>
      </c>
      <c r="C14" s="9" t="s">
        <v>232</v>
      </c>
      <c r="D14" s="9" t="s">
        <v>300</v>
      </c>
      <c r="E14" s="9" t="s">
        <v>301</v>
      </c>
      <c r="F14" s="9" t="s">
        <v>302</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ht="15.75" customHeight="1">
      <c r="A15" s="8"/>
      <c r="B15" s="9" t="s">
        <v>303</v>
      </c>
      <c r="C15" s="9" t="s">
        <v>232</v>
      </c>
      <c r="D15" s="9" t="s">
        <v>304</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2" ht="15.75" customHeight="1">
      <c r="A16" s="8"/>
      <c r="B16" s="9" t="s">
        <v>305</v>
      </c>
      <c r="C16" s="9" t="s">
        <v>232</v>
      </c>
      <c r="D16" s="9" t="s">
        <v>306</v>
      </c>
      <c r="E16" s="9" t="s">
        <v>307</v>
      </c>
      <c r="F16" s="9" t="s">
        <v>308</v>
      </c>
      <c r="G16" s="9" t="s">
        <v>309</v>
      </c>
      <c r="H16" s="9" t="s">
        <v>310</v>
      </c>
      <c r="I16" s="9" t="s">
        <v>311</v>
      </c>
      <c r="J16" s="9" t="s">
        <v>312</v>
      </c>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42" ht="15.75" customHeight="1">
      <c r="A17" s="8"/>
      <c r="B17" s="9" t="s">
        <v>313</v>
      </c>
      <c r="C17" s="9" t="s">
        <v>232</v>
      </c>
      <c r="D17" s="9" t="s">
        <v>314</v>
      </c>
      <c r="E17" s="9" t="s">
        <v>315</v>
      </c>
      <c r="F17" s="9" t="s">
        <v>316</v>
      </c>
      <c r="G17" s="9" t="s">
        <v>317</v>
      </c>
      <c r="H17" s="9" t="s">
        <v>318</v>
      </c>
      <c r="I17" s="9" t="s">
        <v>319</v>
      </c>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row>
    <row r="18" spans="1:42" ht="15.75" customHeight="1">
      <c r="A18" s="8"/>
      <c r="B18" s="9" t="s">
        <v>320</v>
      </c>
      <c r="C18" s="9" t="s">
        <v>232</v>
      </c>
      <c r="D18" s="9" t="s">
        <v>321</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42" ht="15.75" customHeight="1">
      <c r="A19" s="8"/>
      <c r="B19" s="9" t="s">
        <v>322</v>
      </c>
      <c r="C19" s="9" t="s">
        <v>232</v>
      </c>
      <c r="D19" s="9" t="s">
        <v>323</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42" ht="15.75" customHeight="1">
      <c r="A20" s="8"/>
      <c r="B20" s="9" t="s">
        <v>324</v>
      </c>
      <c r="C20" s="9" t="s">
        <v>232</v>
      </c>
      <c r="D20" s="9" t="s">
        <v>325</v>
      </c>
      <c r="E20" s="9" t="s">
        <v>326</v>
      </c>
      <c r="F20" s="9" t="s">
        <v>327</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42" ht="15.75" customHeight="1">
      <c r="A21" s="8"/>
      <c r="B21" s="9" t="s">
        <v>328</v>
      </c>
      <c r="C21" s="9" t="s">
        <v>232</v>
      </c>
      <c r="D21" s="9" t="s">
        <v>329</v>
      </c>
      <c r="E21" s="9" t="s">
        <v>330</v>
      </c>
      <c r="F21" s="9" t="s">
        <v>331</v>
      </c>
      <c r="G21" s="9" t="s">
        <v>332</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row>
    <row r="22" spans="1:42" ht="15.75" customHeight="1">
      <c r="A22" s="8"/>
      <c r="B22" s="9" t="s">
        <v>333</v>
      </c>
      <c r="C22" s="9" t="s">
        <v>232</v>
      </c>
      <c r="D22" s="9" t="s">
        <v>334</v>
      </c>
      <c r="E22" s="9" t="s">
        <v>335</v>
      </c>
      <c r="F22" s="9" t="s">
        <v>336</v>
      </c>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ht="15.75" customHeight="1">
      <c r="A23" s="8"/>
      <c r="B23" s="9" t="s">
        <v>337</v>
      </c>
      <c r="C23" s="9" t="s">
        <v>232</v>
      </c>
      <c r="D23" s="9" t="s">
        <v>338</v>
      </c>
      <c r="E23" s="9" t="s">
        <v>339</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row>
    <row r="24" spans="1:42" ht="15.75" customHeight="1">
      <c r="A24" s="8"/>
      <c r="B24" s="9" t="s">
        <v>340</v>
      </c>
      <c r="C24" s="9" t="s">
        <v>232</v>
      </c>
      <c r="D24" s="9" t="s">
        <v>341</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row>
    <row r="25" spans="1:42" ht="15.75" customHeight="1">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row>
    <row r="26" spans="1:42">
      <c r="A26" s="172"/>
      <c r="B26" s="11" t="e">
        <f>#REF!</f>
        <v>#REF!</v>
      </c>
      <c r="C26" s="9"/>
      <c r="D26" s="16" t="e">
        <f>VLOOKUP($B$26,$B$26:$AA$115,2)</f>
        <v>#REF!</v>
      </c>
      <c r="E26" s="16" t="e">
        <f>VLOOKUP($B$26,$B$26:$AA$115,3)</f>
        <v>#REF!</v>
      </c>
      <c r="F26" s="16" t="e">
        <f>VLOOKUP($B$26,$B$26:$AA$115,4)</f>
        <v>#REF!</v>
      </c>
      <c r="G26" s="16"/>
      <c r="H26" s="16"/>
      <c r="I26" s="16"/>
      <c r="J26" s="16"/>
      <c r="K26" s="16"/>
      <c r="L26" s="16"/>
      <c r="M26" s="16"/>
      <c r="N26" s="16"/>
      <c r="O26" s="16"/>
      <c r="P26" s="16"/>
      <c r="Q26" s="16"/>
      <c r="R26" s="9"/>
      <c r="S26" s="9"/>
      <c r="T26" s="9"/>
      <c r="U26" s="9"/>
      <c r="V26" s="9"/>
      <c r="W26" s="9"/>
      <c r="X26" s="9"/>
      <c r="Y26" s="9"/>
      <c r="Z26" s="9"/>
      <c r="AA26" s="9" t="e">
        <f>VLOOKUP($B$26,$B$26:$AA$115,2)</f>
        <v>#REF!</v>
      </c>
      <c r="AB26" s="9"/>
      <c r="AC26" s="9"/>
      <c r="AD26" s="9"/>
      <c r="AE26" s="9"/>
      <c r="AF26" s="9"/>
      <c r="AG26" s="9"/>
      <c r="AH26" s="9"/>
      <c r="AI26" s="9"/>
      <c r="AJ26" s="9"/>
      <c r="AK26" s="9"/>
      <c r="AL26" s="9"/>
      <c r="AM26" s="9"/>
      <c r="AN26" s="9"/>
      <c r="AO26" s="9"/>
      <c r="AP26" s="9"/>
    </row>
    <row r="27" spans="1:42" ht="17.25" thickBot="1">
      <c r="A27" s="172"/>
      <c r="B27" s="11" t="s">
        <v>232</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row>
    <row r="28" spans="1:42" ht="78.75" thickBot="1">
      <c r="A28" s="172"/>
      <c r="B28" s="12" t="s">
        <v>234</v>
      </c>
      <c r="C28" s="9" t="s">
        <v>232</v>
      </c>
      <c r="D28" s="14" t="s">
        <v>342</v>
      </c>
      <c r="E28" s="14" t="s">
        <v>343</v>
      </c>
      <c r="F28" s="14" t="s">
        <v>344</v>
      </c>
      <c r="G28" s="14" t="s">
        <v>345</v>
      </c>
      <c r="H28" s="14" t="s">
        <v>346</v>
      </c>
      <c r="I28" s="14" t="s">
        <v>347</v>
      </c>
      <c r="J28" s="14" t="s">
        <v>348</v>
      </c>
      <c r="K28" s="14"/>
      <c r="L28" s="14"/>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row>
    <row r="29" spans="1:42" ht="40.5" thickBot="1">
      <c r="A29" s="172"/>
      <c r="B29" s="12" t="s">
        <v>235</v>
      </c>
      <c r="C29" s="9" t="s">
        <v>232</v>
      </c>
      <c r="D29" s="14" t="s">
        <v>349</v>
      </c>
      <c r="E29" s="14" t="s">
        <v>350</v>
      </c>
      <c r="F29" s="14" t="s">
        <v>351</v>
      </c>
      <c r="G29" s="14" t="s">
        <v>352</v>
      </c>
      <c r="H29" s="14"/>
      <c r="I29" s="14"/>
      <c r="J29" s="14"/>
      <c r="K29" s="14"/>
      <c r="L29" s="14"/>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row>
    <row r="30" spans="1:42" ht="17.25" thickBot="1">
      <c r="A30" s="172"/>
      <c r="B30" s="12" t="s">
        <v>236</v>
      </c>
      <c r="C30" s="9" t="s">
        <v>232</v>
      </c>
      <c r="D30" s="14" t="s">
        <v>353</v>
      </c>
      <c r="E30" s="14" t="s">
        <v>354</v>
      </c>
      <c r="F30" s="14"/>
      <c r="G30" s="14"/>
      <c r="H30" s="14"/>
      <c r="I30" s="14"/>
      <c r="J30" s="14"/>
      <c r="K30" s="14"/>
      <c r="L30" s="14"/>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row>
    <row r="31" spans="1:42" ht="17.25" thickBot="1">
      <c r="A31" s="172"/>
      <c r="B31" s="12" t="s">
        <v>238</v>
      </c>
      <c r="C31" s="9" t="s">
        <v>232</v>
      </c>
      <c r="D31" s="14" t="s">
        <v>355</v>
      </c>
      <c r="E31" s="14" t="s">
        <v>356</v>
      </c>
      <c r="F31" s="14"/>
      <c r="G31" s="14"/>
      <c r="H31" s="14"/>
      <c r="I31" s="14"/>
      <c r="J31" s="14"/>
      <c r="K31" s="14"/>
      <c r="L31" s="14"/>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row>
    <row r="32" spans="1:42" ht="17.25" thickBot="1">
      <c r="A32" s="172"/>
      <c r="B32" s="12" t="s">
        <v>239</v>
      </c>
      <c r="C32" s="9" t="s">
        <v>232</v>
      </c>
      <c r="D32" s="14" t="s">
        <v>357</v>
      </c>
      <c r="E32" s="14" t="s">
        <v>358</v>
      </c>
      <c r="F32" s="14"/>
      <c r="G32" s="14"/>
      <c r="H32" s="14"/>
      <c r="I32" s="14"/>
      <c r="J32" s="14"/>
      <c r="K32" s="14"/>
      <c r="L32" s="14"/>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row>
    <row r="33" spans="2:12" ht="17.25" thickBot="1">
      <c r="B33" s="12" t="s">
        <v>240</v>
      </c>
      <c r="C33" s="9" t="s">
        <v>232</v>
      </c>
      <c r="D33" s="14" t="s">
        <v>359</v>
      </c>
      <c r="E33" s="14" t="s">
        <v>360</v>
      </c>
      <c r="F33" s="14"/>
      <c r="G33" s="14"/>
      <c r="H33" s="14"/>
      <c r="I33" s="14"/>
      <c r="J33" s="14"/>
      <c r="K33" s="14"/>
      <c r="L33" s="14"/>
    </row>
    <row r="34" spans="2:12" ht="17.25" thickBot="1">
      <c r="B34" s="12" t="s">
        <v>241</v>
      </c>
      <c r="C34" s="9" t="s">
        <v>232</v>
      </c>
      <c r="D34" s="14" t="s">
        <v>361</v>
      </c>
      <c r="E34" s="14" t="s">
        <v>362</v>
      </c>
      <c r="F34" s="14"/>
      <c r="G34" s="14"/>
      <c r="H34" s="14"/>
      <c r="I34" s="14"/>
      <c r="J34" s="14"/>
      <c r="K34" s="14"/>
      <c r="L34" s="14"/>
    </row>
    <row r="35" spans="2:12" ht="27.75" thickBot="1">
      <c r="B35" s="12" t="s">
        <v>242</v>
      </c>
      <c r="C35" s="9" t="s">
        <v>232</v>
      </c>
      <c r="D35" s="14" t="s">
        <v>363</v>
      </c>
      <c r="E35" s="14" t="s">
        <v>364</v>
      </c>
      <c r="F35" s="14"/>
      <c r="G35" s="14"/>
      <c r="H35" s="14"/>
      <c r="I35" s="14"/>
      <c r="J35" s="14"/>
      <c r="K35" s="14"/>
      <c r="L35" s="14"/>
    </row>
    <row r="36" spans="2:12" ht="104.25" thickBot="1">
      <c r="B36" s="12" t="s">
        <v>244</v>
      </c>
      <c r="C36" s="9" t="s">
        <v>232</v>
      </c>
      <c r="D36" s="14" t="s">
        <v>365</v>
      </c>
      <c r="E36" s="14" t="s">
        <v>366</v>
      </c>
      <c r="F36" s="14" t="s">
        <v>367</v>
      </c>
      <c r="G36" s="14" t="s">
        <v>368</v>
      </c>
      <c r="H36" s="14" t="s">
        <v>369</v>
      </c>
      <c r="I36" s="14" t="s">
        <v>370</v>
      </c>
      <c r="J36" s="14" t="s">
        <v>371</v>
      </c>
      <c r="K36" s="14" t="s">
        <v>372</v>
      </c>
      <c r="L36" s="14" t="s">
        <v>373</v>
      </c>
    </row>
    <row r="37" spans="2:12" ht="17.25" thickBot="1">
      <c r="B37" s="12" t="s">
        <v>245</v>
      </c>
      <c r="C37" s="9" t="s">
        <v>232</v>
      </c>
      <c r="D37" s="14" t="s">
        <v>374</v>
      </c>
      <c r="E37" s="14"/>
      <c r="F37" s="14"/>
      <c r="G37" s="14"/>
      <c r="H37" s="14"/>
      <c r="I37" s="14"/>
      <c r="J37" s="14"/>
      <c r="K37" s="14"/>
      <c r="L37" s="14"/>
    </row>
    <row r="38" spans="2:12" ht="17.25" thickBot="1">
      <c r="B38" s="12" t="s">
        <v>246</v>
      </c>
      <c r="C38" s="9" t="s">
        <v>232</v>
      </c>
      <c r="D38" s="14" t="s">
        <v>375</v>
      </c>
      <c r="E38" s="14"/>
      <c r="F38" s="14"/>
      <c r="G38" s="14"/>
      <c r="H38" s="14"/>
      <c r="I38" s="14"/>
      <c r="J38" s="14"/>
      <c r="K38" s="14"/>
      <c r="L38" s="14"/>
    </row>
    <row r="39" spans="2:12" ht="27.75" thickBot="1">
      <c r="B39" s="12" t="s">
        <v>247</v>
      </c>
      <c r="C39" s="9" t="s">
        <v>232</v>
      </c>
      <c r="D39" s="14" t="s">
        <v>376</v>
      </c>
      <c r="E39" s="14" t="s">
        <v>377</v>
      </c>
      <c r="F39" s="14" t="s">
        <v>378</v>
      </c>
      <c r="G39" s="14" t="s">
        <v>379</v>
      </c>
      <c r="H39" s="14"/>
      <c r="I39" s="14"/>
      <c r="J39" s="14"/>
      <c r="K39" s="14"/>
      <c r="L39" s="14"/>
    </row>
    <row r="40" spans="2:12" ht="17.25" thickBot="1">
      <c r="B40" s="12" t="s">
        <v>248</v>
      </c>
      <c r="C40" s="9" t="s">
        <v>232</v>
      </c>
      <c r="D40" s="14" t="s">
        <v>380</v>
      </c>
      <c r="E40" s="14" t="s">
        <v>381</v>
      </c>
      <c r="F40" s="14" t="s">
        <v>382</v>
      </c>
      <c r="G40" s="14"/>
      <c r="H40" s="14"/>
      <c r="I40" s="14"/>
      <c r="J40" s="14"/>
      <c r="K40" s="14"/>
      <c r="L40" s="14"/>
    </row>
    <row r="41" spans="2:12" ht="27.75" thickBot="1">
      <c r="B41" s="12" t="s">
        <v>249</v>
      </c>
      <c r="C41" s="9" t="s">
        <v>232</v>
      </c>
      <c r="D41" s="14" t="s">
        <v>383</v>
      </c>
      <c r="E41" s="14" t="s">
        <v>384</v>
      </c>
      <c r="F41" s="14"/>
      <c r="G41" s="14"/>
      <c r="H41" s="14"/>
      <c r="I41" s="14"/>
      <c r="J41" s="14"/>
      <c r="K41" s="14"/>
      <c r="L41" s="14"/>
    </row>
    <row r="42" spans="2:12" ht="27.75" thickBot="1">
      <c r="B42" s="12" t="s">
        <v>250</v>
      </c>
      <c r="C42" s="9" t="s">
        <v>232</v>
      </c>
      <c r="D42" s="14" t="s">
        <v>385</v>
      </c>
      <c r="E42" s="14" t="s">
        <v>386</v>
      </c>
      <c r="F42" s="14"/>
      <c r="G42" s="14"/>
      <c r="H42" s="14"/>
      <c r="I42" s="14"/>
      <c r="J42" s="14"/>
      <c r="K42" s="14"/>
      <c r="L42" s="14"/>
    </row>
    <row r="43" spans="2:12" ht="17.25" thickBot="1">
      <c r="B43" s="12" t="s">
        <v>251</v>
      </c>
      <c r="C43" s="9" t="s">
        <v>232</v>
      </c>
      <c r="D43" s="14" t="s">
        <v>387</v>
      </c>
      <c r="E43" s="14" t="s">
        <v>388</v>
      </c>
      <c r="F43" s="14"/>
      <c r="G43" s="14"/>
      <c r="H43" s="14"/>
      <c r="I43" s="14"/>
      <c r="J43" s="14"/>
      <c r="K43" s="14"/>
      <c r="L43" s="14"/>
    </row>
    <row r="44" spans="2:12" ht="27.75" thickBot="1">
      <c r="B44" s="12" t="s">
        <v>252</v>
      </c>
      <c r="C44" s="9" t="s">
        <v>232</v>
      </c>
      <c r="D44" s="14" t="s">
        <v>389</v>
      </c>
      <c r="E44" s="14" t="s">
        <v>390</v>
      </c>
      <c r="F44" s="14"/>
      <c r="G44" s="14"/>
      <c r="H44" s="14"/>
      <c r="I44" s="14"/>
      <c r="J44" s="14"/>
      <c r="K44" s="14"/>
      <c r="L44" s="14"/>
    </row>
    <row r="45" spans="2:12" ht="17.25" thickBot="1">
      <c r="B45" s="12" t="s">
        <v>253</v>
      </c>
      <c r="C45" s="9" t="s">
        <v>232</v>
      </c>
      <c r="D45" s="14" t="s">
        <v>391</v>
      </c>
      <c r="E45" s="14" t="s">
        <v>392</v>
      </c>
      <c r="F45" s="14"/>
      <c r="G45" s="14"/>
      <c r="H45" s="14"/>
      <c r="I45" s="14"/>
      <c r="J45" s="14"/>
      <c r="K45" s="14"/>
      <c r="L45" s="14"/>
    </row>
    <row r="46" spans="2:12" ht="53.25" thickBot="1">
      <c r="B46" s="12" t="s">
        <v>254</v>
      </c>
      <c r="C46" s="9" t="s">
        <v>232</v>
      </c>
      <c r="D46" s="14" t="s">
        <v>393</v>
      </c>
      <c r="E46" s="14" t="s">
        <v>394</v>
      </c>
      <c r="F46" s="14" t="s">
        <v>395</v>
      </c>
      <c r="G46" s="14" t="s">
        <v>396</v>
      </c>
      <c r="H46" s="14" t="s">
        <v>397</v>
      </c>
      <c r="I46" s="14" t="s">
        <v>398</v>
      </c>
      <c r="J46" s="14"/>
      <c r="K46" s="14"/>
      <c r="L46" s="14"/>
    </row>
    <row r="47" spans="2:12" ht="27.75" thickBot="1">
      <c r="B47" s="12" t="s">
        <v>255</v>
      </c>
      <c r="C47" s="9" t="s">
        <v>232</v>
      </c>
      <c r="D47" s="14" t="s">
        <v>399</v>
      </c>
      <c r="E47" s="14" t="s">
        <v>400</v>
      </c>
      <c r="F47" s="14"/>
      <c r="G47" s="14"/>
      <c r="H47" s="14"/>
      <c r="I47" s="14"/>
      <c r="J47" s="14"/>
      <c r="K47" s="14"/>
      <c r="L47" s="14"/>
    </row>
    <row r="48" spans="2:12" ht="17.25" thickBot="1">
      <c r="B48" s="12" t="s">
        <v>256</v>
      </c>
      <c r="C48" s="9" t="s">
        <v>232</v>
      </c>
      <c r="D48" s="14" t="s">
        <v>401</v>
      </c>
      <c r="E48" s="14" t="s">
        <v>402</v>
      </c>
      <c r="F48" s="14"/>
      <c r="G48" s="14"/>
      <c r="H48" s="14"/>
      <c r="I48" s="14"/>
      <c r="J48" s="14"/>
      <c r="K48" s="14"/>
      <c r="L48" s="14"/>
    </row>
    <row r="49" spans="2:12" ht="168" thickBot="1">
      <c r="B49" s="12" t="s">
        <v>257</v>
      </c>
      <c r="C49" s="9" t="s">
        <v>232</v>
      </c>
      <c r="D49" s="14" t="s">
        <v>403</v>
      </c>
      <c r="E49" s="14" t="s">
        <v>404</v>
      </c>
      <c r="F49" s="14" t="s">
        <v>405</v>
      </c>
      <c r="G49" s="14" t="s">
        <v>406</v>
      </c>
      <c r="H49" s="14" t="s">
        <v>407</v>
      </c>
      <c r="I49" s="14" t="s">
        <v>408</v>
      </c>
      <c r="J49" s="14" t="s">
        <v>409</v>
      </c>
      <c r="K49" s="14" t="s">
        <v>410</v>
      </c>
      <c r="L49" s="14"/>
    </row>
    <row r="50" spans="2:12" ht="27.75" thickBot="1">
      <c r="B50" s="12" t="s">
        <v>258</v>
      </c>
      <c r="C50" s="9" t="s">
        <v>232</v>
      </c>
      <c r="D50" s="14" t="s">
        <v>411</v>
      </c>
      <c r="E50" s="14" t="s">
        <v>412</v>
      </c>
      <c r="F50" s="14" t="s">
        <v>413</v>
      </c>
      <c r="G50" s="14" t="s">
        <v>414</v>
      </c>
      <c r="H50" s="14" t="s">
        <v>415</v>
      </c>
      <c r="I50" s="14"/>
      <c r="J50" s="14"/>
      <c r="K50" s="14"/>
      <c r="L50" s="14"/>
    </row>
    <row r="51" spans="2:12" ht="129.75" thickBot="1">
      <c r="B51" s="12" t="s">
        <v>259</v>
      </c>
      <c r="C51" s="9" t="s">
        <v>232</v>
      </c>
      <c r="D51" s="14" t="s">
        <v>416</v>
      </c>
      <c r="E51" s="14" t="s">
        <v>417</v>
      </c>
      <c r="F51" s="14" t="s">
        <v>418</v>
      </c>
      <c r="G51" s="14" t="s">
        <v>419</v>
      </c>
      <c r="H51" s="14" t="s">
        <v>420</v>
      </c>
      <c r="I51" s="14" t="s">
        <v>421</v>
      </c>
      <c r="J51" s="14" t="s">
        <v>422</v>
      </c>
      <c r="K51" s="14" t="s">
        <v>423</v>
      </c>
      <c r="L51" s="14"/>
    </row>
    <row r="52" spans="2:12" ht="129.75" thickBot="1">
      <c r="B52" s="12" t="s">
        <v>260</v>
      </c>
      <c r="C52" s="9" t="s">
        <v>232</v>
      </c>
      <c r="D52" s="14" t="s">
        <v>424</v>
      </c>
      <c r="E52" s="14" t="s">
        <v>425</v>
      </c>
      <c r="F52" s="14" t="s">
        <v>426</v>
      </c>
      <c r="G52" s="14" t="s">
        <v>427</v>
      </c>
      <c r="H52" s="14" t="s">
        <v>428</v>
      </c>
      <c r="I52" s="14" t="s">
        <v>429</v>
      </c>
      <c r="J52" s="14" t="s">
        <v>430</v>
      </c>
      <c r="K52" s="14" t="s">
        <v>431</v>
      </c>
      <c r="L52" s="14"/>
    </row>
    <row r="53" spans="2:12" ht="91.5" thickBot="1">
      <c r="B53" s="12" t="s">
        <v>261</v>
      </c>
      <c r="C53" s="9" t="s">
        <v>232</v>
      </c>
      <c r="D53" s="14" t="s">
        <v>432</v>
      </c>
      <c r="E53" s="14" t="s">
        <v>433</v>
      </c>
      <c r="F53" s="14" t="s">
        <v>434</v>
      </c>
      <c r="G53" s="14" t="s">
        <v>435</v>
      </c>
      <c r="H53" s="14" t="s">
        <v>436</v>
      </c>
      <c r="I53" s="14" t="s">
        <v>437</v>
      </c>
      <c r="J53" s="14"/>
      <c r="K53" s="14"/>
      <c r="L53" s="14"/>
    </row>
    <row r="54" spans="2:12" ht="53.25" thickBot="1">
      <c r="B54" s="12" t="s">
        <v>262</v>
      </c>
      <c r="C54" s="9" t="s">
        <v>232</v>
      </c>
      <c r="D54" s="14" t="s">
        <v>438</v>
      </c>
      <c r="E54" s="14" t="s">
        <v>439</v>
      </c>
      <c r="F54" s="14" t="s">
        <v>440</v>
      </c>
      <c r="G54" s="14" t="s">
        <v>441</v>
      </c>
      <c r="H54" s="14" t="s">
        <v>442</v>
      </c>
      <c r="I54" s="14"/>
      <c r="J54" s="14"/>
      <c r="K54" s="14"/>
      <c r="L54" s="14"/>
    </row>
    <row r="55" spans="2:12" ht="17.25" thickBot="1">
      <c r="B55" s="12" t="s">
        <v>263</v>
      </c>
      <c r="C55" s="9" t="s">
        <v>232</v>
      </c>
      <c r="D55" s="14" t="s">
        <v>443</v>
      </c>
      <c r="E55" s="14" t="s">
        <v>444</v>
      </c>
      <c r="F55" s="14" t="s">
        <v>445</v>
      </c>
      <c r="G55" s="14"/>
      <c r="H55" s="14"/>
      <c r="I55" s="14"/>
      <c r="J55" s="14"/>
      <c r="K55" s="14"/>
      <c r="L55" s="14"/>
    </row>
    <row r="56" spans="2:12" ht="27.75" thickBot="1">
      <c r="B56" s="12" t="s">
        <v>264</v>
      </c>
      <c r="C56" s="9" t="s">
        <v>232</v>
      </c>
      <c r="D56" s="14" t="s">
        <v>446</v>
      </c>
      <c r="E56" s="14" t="s">
        <v>447</v>
      </c>
      <c r="F56" s="14" t="s">
        <v>448</v>
      </c>
      <c r="G56" s="14" t="s">
        <v>449</v>
      </c>
      <c r="H56" s="14" t="s">
        <v>450</v>
      </c>
      <c r="I56" s="14"/>
      <c r="J56" s="14"/>
      <c r="K56" s="14"/>
      <c r="L56" s="14"/>
    </row>
    <row r="57" spans="2:12" ht="17.25" thickBot="1">
      <c r="B57" s="12" t="s">
        <v>265</v>
      </c>
      <c r="C57" s="9" t="s">
        <v>232</v>
      </c>
      <c r="D57" s="14" t="s">
        <v>451</v>
      </c>
      <c r="E57" s="14"/>
      <c r="F57" s="14"/>
      <c r="G57" s="14"/>
      <c r="H57" s="14"/>
      <c r="I57" s="14"/>
      <c r="J57" s="14"/>
      <c r="K57" s="14"/>
      <c r="L57" s="14"/>
    </row>
    <row r="58" spans="2:12" ht="66" thickBot="1">
      <c r="B58" s="12" t="s">
        <v>266</v>
      </c>
      <c r="C58" s="9" t="s">
        <v>232</v>
      </c>
      <c r="D58" s="14" t="s">
        <v>452</v>
      </c>
      <c r="E58" s="14" t="s">
        <v>453</v>
      </c>
      <c r="F58" s="14" t="s">
        <v>454</v>
      </c>
      <c r="G58" s="14" t="s">
        <v>455</v>
      </c>
      <c r="H58" s="14" t="s">
        <v>456</v>
      </c>
      <c r="I58" s="14" t="s">
        <v>457</v>
      </c>
      <c r="J58" s="14"/>
      <c r="K58" s="14"/>
      <c r="L58" s="14"/>
    </row>
    <row r="59" spans="2:12" ht="27.75" thickBot="1">
      <c r="B59" s="12" t="s">
        <v>267</v>
      </c>
      <c r="C59" s="9" t="s">
        <v>232</v>
      </c>
      <c r="D59" s="14" t="s">
        <v>458</v>
      </c>
      <c r="E59" s="14" t="s">
        <v>459</v>
      </c>
      <c r="F59" s="14"/>
      <c r="G59" s="14"/>
      <c r="H59" s="14"/>
      <c r="I59" s="14"/>
      <c r="J59" s="14"/>
      <c r="K59" s="14"/>
      <c r="L59" s="14"/>
    </row>
    <row r="60" spans="2:12" ht="17.25" thickBot="1">
      <c r="B60" s="12" t="s">
        <v>269</v>
      </c>
      <c r="C60" s="9" t="s">
        <v>232</v>
      </c>
      <c r="D60" s="14" t="s">
        <v>460</v>
      </c>
      <c r="E60" s="14" t="s">
        <v>461</v>
      </c>
      <c r="F60" s="14"/>
      <c r="G60" s="14"/>
      <c r="H60" s="14"/>
      <c r="I60" s="14"/>
      <c r="J60" s="14"/>
      <c r="K60" s="14"/>
      <c r="L60" s="14"/>
    </row>
    <row r="61" spans="2:12" ht="17.25" thickBot="1">
      <c r="B61" s="12" t="s">
        <v>271</v>
      </c>
      <c r="C61" s="9" t="s">
        <v>232</v>
      </c>
      <c r="D61" s="14" t="s">
        <v>462</v>
      </c>
      <c r="E61" s="14"/>
      <c r="F61" s="14"/>
      <c r="G61" s="14"/>
      <c r="H61" s="14"/>
      <c r="I61" s="14"/>
      <c r="J61" s="14"/>
      <c r="K61" s="14"/>
      <c r="L61" s="14"/>
    </row>
    <row r="62" spans="2:12" ht="17.25" thickBot="1">
      <c r="B62" s="12" t="s">
        <v>272</v>
      </c>
      <c r="C62" s="9" t="s">
        <v>232</v>
      </c>
      <c r="D62" s="14" t="s">
        <v>463</v>
      </c>
      <c r="E62" s="14"/>
      <c r="F62" s="14"/>
      <c r="G62" s="14"/>
      <c r="H62" s="14"/>
      <c r="I62" s="14"/>
      <c r="J62" s="14"/>
      <c r="K62" s="14"/>
      <c r="L62" s="14"/>
    </row>
    <row r="63" spans="2:12" ht="27.75" thickBot="1">
      <c r="B63" s="12" t="s">
        <v>273</v>
      </c>
      <c r="C63" s="9" t="s">
        <v>232</v>
      </c>
      <c r="D63" s="14" t="s">
        <v>464</v>
      </c>
      <c r="E63" s="14" t="s">
        <v>465</v>
      </c>
      <c r="F63" s="14" t="s">
        <v>466</v>
      </c>
      <c r="G63" s="14"/>
      <c r="H63" s="14"/>
      <c r="I63" s="14"/>
      <c r="J63" s="14"/>
      <c r="K63" s="14"/>
      <c r="L63" s="14"/>
    </row>
    <row r="64" spans="2:12" ht="27.75" thickBot="1">
      <c r="B64" s="12" t="s">
        <v>274</v>
      </c>
      <c r="C64" s="9" t="s">
        <v>232</v>
      </c>
      <c r="D64" s="14" t="s">
        <v>467</v>
      </c>
      <c r="E64" s="14"/>
      <c r="F64" s="14"/>
      <c r="G64" s="14"/>
      <c r="H64" s="14"/>
      <c r="I64" s="14"/>
      <c r="J64" s="14"/>
      <c r="K64" s="14"/>
      <c r="L64" s="14"/>
    </row>
    <row r="65" spans="2:13" ht="17.25" thickBot="1">
      <c r="B65" s="12" t="s">
        <v>276</v>
      </c>
      <c r="C65" s="9" t="s">
        <v>232</v>
      </c>
      <c r="D65" s="14" t="s">
        <v>468</v>
      </c>
      <c r="E65" s="14" t="s">
        <v>469</v>
      </c>
      <c r="F65" s="14"/>
      <c r="G65" s="14"/>
      <c r="H65" s="14"/>
      <c r="I65" s="14"/>
      <c r="J65" s="14"/>
      <c r="K65" s="14"/>
      <c r="L65" s="14"/>
      <c r="M65" s="172"/>
    </row>
    <row r="66" spans="2:13" ht="17.25" thickBot="1">
      <c r="B66" s="12" t="s">
        <v>277</v>
      </c>
      <c r="C66" s="9" t="s">
        <v>232</v>
      </c>
      <c r="D66" s="13" t="s">
        <v>470</v>
      </c>
      <c r="E66" s="14" t="s">
        <v>471</v>
      </c>
      <c r="F66" s="14" t="s">
        <v>472</v>
      </c>
      <c r="G66" s="14"/>
      <c r="H66" s="14"/>
      <c r="I66" s="14"/>
      <c r="J66" s="14"/>
      <c r="K66" s="14"/>
      <c r="L66" s="14"/>
      <c r="M66" s="14"/>
    </row>
    <row r="67" spans="2:13" ht="27.75" thickBot="1">
      <c r="B67" s="12" t="s">
        <v>278</v>
      </c>
      <c r="C67" s="9" t="s">
        <v>232</v>
      </c>
      <c r="D67" s="14" t="s">
        <v>473</v>
      </c>
      <c r="E67" s="14" t="s">
        <v>474</v>
      </c>
      <c r="F67" s="14" t="s">
        <v>475</v>
      </c>
      <c r="G67" s="14" t="s">
        <v>476</v>
      </c>
      <c r="H67" s="14"/>
      <c r="I67" s="14"/>
      <c r="J67" s="14"/>
      <c r="K67" s="14"/>
      <c r="L67" s="14"/>
      <c r="M67" s="172"/>
    </row>
    <row r="68" spans="2:13" ht="53.25" thickBot="1">
      <c r="B68" s="12" t="s">
        <v>280</v>
      </c>
      <c r="C68" s="9" t="s">
        <v>232</v>
      </c>
      <c r="D68" s="14" t="s">
        <v>477</v>
      </c>
      <c r="E68" s="14" t="s">
        <v>478</v>
      </c>
      <c r="F68" s="14" t="s">
        <v>479</v>
      </c>
      <c r="G68" s="14" t="s">
        <v>480</v>
      </c>
      <c r="H68" s="14"/>
      <c r="I68" s="14"/>
      <c r="J68" s="14"/>
      <c r="K68" s="14"/>
      <c r="L68" s="14"/>
      <c r="M68" s="172"/>
    </row>
    <row r="69" spans="2:13" ht="78.75" thickBot="1">
      <c r="B69" s="12" t="s">
        <v>281</v>
      </c>
      <c r="C69" s="9" t="s">
        <v>232</v>
      </c>
      <c r="D69" s="14" t="s">
        <v>481</v>
      </c>
      <c r="E69" s="14" t="s">
        <v>482</v>
      </c>
      <c r="F69" s="14" t="s">
        <v>483</v>
      </c>
      <c r="G69" s="14" t="s">
        <v>484</v>
      </c>
      <c r="H69" s="14" t="s">
        <v>485</v>
      </c>
      <c r="I69" s="14" t="s">
        <v>486</v>
      </c>
      <c r="J69" s="14" t="s">
        <v>487</v>
      </c>
      <c r="K69" s="14" t="s">
        <v>488</v>
      </c>
      <c r="L69" s="14"/>
      <c r="M69" s="172"/>
    </row>
    <row r="70" spans="2:13" ht="129.75" thickBot="1">
      <c r="B70" s="12" t="s">
        <v>282</v>
      </c>
      <c r="C70" s="9" t="s">
        <v>232</v>
      </c>
      <c r="D70" s="14" t="s">
        <v>489</v>
      </c>
      <c r="E70" s="14" t="s">
        <v>490</v>
      </c>
      <c r="F70" s="14" t="s">
        <v>491</v>
      </c>
      <c r="G70" s="14" t="s">
        <v>492</v>
      </c>
      <c r="H70" s="14" t="s">
        <v>493</v>
      </c>
      <c r="I70" s="14" t="s">
        <v>494</v>
      </c>
      <c r="J70" s="14" t="s">
        <v>495</v>
      </c>
      <c r="K70" s="14" t="s">
        <v>496</v>
      </c>
      <c r="L70" s="14" t="s">
        <v>497</v>
      </c>
      <c r="M70" s="172"/>
    </row>
    <row r="71" spans="2:13" ht="40.5" thickBot="1">
      <c r="B71" s="12" t="s">
        <v>284</v>
      </c>
      <c r="C71" s="9" t="s">
        <v>232</v>
      </c>
      <c r="D71" s="14" t="s">
        <v>498</v>
      </c>
      <c r="E71" s="14" t="s">
        <v>499</v>
      </c>
      <c r="F71" s="14" t="s">
        <v>500</v>
      </c>
      <c r="G71" s="14" t="s">
        <v>501</v>
      </c>
      <c r="H71" s="14" t="s">
        <v>502</v>
      </c>
      <c r="I71" s="14"/>
      <c r="J71" s="14"/>
      <c r="K71" s="14"/>
      <c r="L71" s="14"/>
      <c r="M71" s="172"/>
    </row>
    <row r="72" spans="2:13" ht="27.75" thickBot="1">
      <c r="B72" s="12" t="s">
        <v>285</v>
      </c>
      <c r="C72" s="9" t="s">
        <v>232</v>
      </c>
      <c r="D72" s="14" t="s">
        <v>503</v>
      </c>
      <c r="E72" s="14" t="s">
        <v>504</v>
      </c>
      <c r="F72" s="14" t="s">
        <v>505</v>
      </c>
      <c r="G72" s="14" t="s">
        <v>506</v>
      </c>
      <c r="H72" s="14"/>
      <c r="I72" s="14"/>
      <c r="J72" s="14"/>
      <c r="K72" s="14"/>
      <c r="L72" s="14"/>
      <c r="M72" s="172"/>
    </row>
    <row r="73" spans="2:13" ht="17.25" thickBot="1">
      <c r="B73" s="12" t="s">
        <v>286</v>
      </c>
      <c r="C73" s="9" t="s">
        <v>232</v>
      </c>
      <c r="D73" s="14" t="s">
        <v>507</v>
      </c>
      <c r="E73" s="14"/>
      <c r="F73" s="14"/>
      <c r="G73" s="14"/>
      <c r="H73" s="14"/>
      <c r="I73" s="14"/>
      <c r="J73" s="14"/>
      <c r="K73" s="14"/>
      <c r="L73" s="14"/>
      <c r="M73" s="172"/>
    </row>
    <row r="74" spans="2:13" ht="27.75" thickBot="1">
      <c r="B74" s="12" t="s">
        <v>287</v>
      </c>
      <c r="C74" s="9" t="s">
        <v>232</v>
      </c>
      <c r="D74" s="14" t="s">
        <v>508</v>
      </c>
      <c r="E74" s="14" t="s">
        <v>509</v>
      </c>
      <c r="F74" s="14"/>
      <c r="G74" s="14"/>
      <c r="H74" s="14"/>
      <c r="I74" s="14"/>
      <c r="J74" s="14"/>
      <c r="K74" s="14"/>
      <c r="L74" s="14"/>
      <c r="M74" s="172"/>
    </row>
    <row r="75" spans="2:13" ht="17.25" thickBot="1">
      <c r="B75" s="12" t="s">
        <v>288</v>
      </c>
      <c r="C75" s="9" t="s">
        <v>232</v>
      </c>
      <c r="D75" s="14" t="s">
        <v>510</v>
      </c>
      <c r="E75" s="14" t="s">
        <v>511</v>
      </c>
      <c r="F75" s="14"/>
      <c r="G75" s="14"/>
      <c r="H75" s="14"/>
      <c r="I75" s="14"/>
      <c r="J75" s="14"/>
      <c r="K75" s="14"/>
      <c r="L75" s="14"/>
      <c r="M75" s="172"/>
    </row>
    <row r="76" spans="2:13" ht="27.75" thickBot="1">
      <c r="B76" s="12" t="s">
        <v>290</v>
      </c>
      <c r="C76" s="9" t="s">
        <v>232</v>
      </c>
      <c r="D76" s="14" t="s">
        <v>512</v>
      </c>
      <c r="E76" s="14" t="s">
        <v>513</v>
      </c>
      <c r="F76" s="14" t="s">
        <v>514</v>
      </c>
      <c r="G76" s="14" t="s">
        <v>515</v>
      </c>
      <c r="H76" s="14"/>
      <c r="I76" s="14"/>
      <c r="J76" s="14"/>
      <c r="K76" s="14"/>
      <c r="L76" s="14"/>
      <c r="M76" s="172"/>
    </row>
    <row r="77" spans="2:13" ht="17.25" thickBot="1">
      <c r="B77" s="12" t="s">
        <v>291</v>
      </c>
      <c r="C77" s="9" t="s">
        <v>232</v>
      </c>
      <c r="D77" s="14" t="s">
        <v>516</v>
      </c>
      <c r="E77" s="14" t="s">
        <v>517</v>
      </c>
      <c r="F77" s="14" t="s">
        <v>518</v>
      </c>
      <c r="G77" s="14"/>
      <c r="H77" s="14"/>
      <c r="I77" s="14"/>
      <c r="J77" s="14"/>
      <c r="K77" s="14"/>
      <c r="L77" s="14"/>
      <c r="M77" s="172"/>
    </row>
    <row r="78" spans="2:13" ht="27.75" thickBot="1">
      <c r="B78" s="12" t="s">
        <v>293</v>
      </c>
      <c r="C78" s="9" t="s">
        <v>232</v>
      </c>
      <c r="D78" s="14" t="s">
        <v>519</v>
      </c>
      <c r="E78" s="14" t="s">
        <v>520</v>
      </c>
      <c r="F78" s="14"/>
      <c r="G78" s="14"/>
      <c r="H78" s="14"/>
      <c r="I78" s="14"/>
      <c r="J78" s="14"/>
      <c r="K78" s="14"/>
      <c r="L78" s="14"/>
      <c r="M78" s="172"/>
    </row>
    <row r="79" spans="2:13" ht="40.5" thickBot="1">
      <c r="B79" s="12" t="s">
        <v>294</v>
      </c>
      <c r="C79" s="9" t="s">
        <v>232</v>
      </c>
      <c r="D79" s="14" t="s">
        <v>521</v>
      </c>
      <c r="E79" s="14" t="s">
        <v>522</v>
      </c>
      <c r="F79" s="14"/>
      <c r="G79" s="14"/>
      <c r="H79" s="14"/>
      <c r="I79" s="14"/>
      <c r="J79" s="14"/>
      <c r="K79" s="14"/>
      <c r="L79" s="14"/>
      <c r="M79" s="172"/>
    </row>
    <row r="80" spans="2:13" ht="17.25" thickBot="1">
      <c r="B80" s="12" t="s">
        <v>295</v>
      </c>
      <c r="C80" s="9" t="s">
        <v>232</v>
      </c>
      <c r="D80" s="14" t="s">
        <v>523</v>
      </c>
      <c r="E80" s="14" t="s">
        <v>524</v>
      </c>
      <c r="F80" s="14"/>
      <c r="G80" s="14"/>
      <c r="H80" s="14"/>
      <c r="I80" s="14"/>
      <c r="J80" s="14"/>
      <c r="K80" s="14"/>
      <c r="L80" s="14"/>
      <c r="M80" s="172"/>
    </row>
    <row r="81" spans="2:12" ht="27.75" thickBot="1">
      <c r="B81" s="12" t="s">
        <v>296</v>
      </c>
      <c r="C81" s="9" t="s">
        <v>232</v>
      </c>
      <c r="D81" s="14" t="s">
        <v>525</v>
      </c>
      <c r="E81" s="14" t="s">
        <v>526</v>
      </c>
      <c r="F81" s="14" t="s">
        <v>527</v>
      </c>
      <c r="G81" s="14" t="s">
        <v>528</v>
      </c>
      <c r="H81" s="14"/>
      <c r="I81" s="14"/>
      <c r="J81" s="14"/>
      <c r="K81" s="14"/>
      <c r="L81" s="14"/>
    </row>
    <row r="82" spans="2:12" ht="27.75" thickBot="1">
      <c r="B82" s="12" t="s">
        <v>297</v>
      </c>
      <c r="C82" s="9" t="s">
        <v>232</v>
      </c>
      <c r="D82" s="14" t="s">
        <v>529</v>
      </c>
      <c r="E82" s="14"/>
      <c r="F82" s="14"/>
      <c r="G82" s="14"/>
      <c r="H82" s="14"/>
      <c r="I82" s="14"/>
      <c r="J82" s="14"/>
      <c r="K82" s="14"/>
      <c r="L82" s="14"/>
    </row>
    <row r="83" spans="2:12" ht="27.75" thickBot="1">
      <c r="B83" s="12" t="s">
        <v>298</v>
      </c>
      <c r="C83" s="9" t="s">
        <v>232</v>
      </c>
      <c r="D83" s="14" t="s">
        <v>530</v>
      </c>
      <c r="E83" s="14" t="s">
        <v>531</v>
      </c>
      <c r="F83" s="14"/>
      <c r="G83" s="14"/>
      <c r="H83" s="14"/>
      <c r="I83" s="14"/>
      <c r="J83" s="14"/>
      <c r="K83" s="14"/>
      <c r="L83" s="14"/>
    </row>
    <row r="84" spans="2:12" ht="27.75" thickBot="1">
      <c r="B84" s="12" t="s">
        <v>300</v>
      </c>
      <c r="C84" s="9" t="s">
        <v>232</v>
      </c>
      <c r="D84" s="14" t="s">
        <v>532</v>
      </c>
      <c r="E84" s="14" t="s">
        <v>533</v>
      </c>
      <c r="F84" s="14" t="s">
        <v>534</v>
      </c>
      <c r="G84" s="14" t="s">
        <v>535</v>
      </c>
      <c r="H84" s="14"/>
      <c r="I84" s="14"/>
      <c r="J84" s="14"/>
      <c r="K84" s="14"/>
      <c r="L84" s="14"/>
    </row>
    <row r="85" spans="2:12" ht="27.75" thickBot="1">
      <c r="B85" s="12" t="s">
        <v>301</v>
      </c>
      <c r="C85" s="9" t="s">
        <v>232</v>
      </c>
      <c r="D85" s="14" t="s">
        <v>536</v>
      </c>
      <c r="E85" s="14" t="s">
        <v>537</v>
      </c>
      <c r="F85" s="14" t="s">
        <v>538</v>
      </c>
      <c r="G85" s="14"/>
      <c r="H85" s="14"/>
      <c r="I85" s="14"/>
      <c r="J85" s="14"/>
      <c r="K85" s="14"/>
      <c r="L85" s="14"/>
    </row>
    <row r="86" spans="2:12" ht="27.75" thickBot="1">
      <c r="B86" s="12" t="s">
        <v>302</v>
      </c>
      <c r="C86" s="9" t="s">
        <v>232</v>
      </c>
      <c r="D86" s="14" t="s">
        <v>539</v>
      </c>
      <c r="E86" s="14" t="s">
        <v>540</v>
      </c>
      <c r="F86" s="14" t="s">
        <v>541</v>
      </c>
      <c r="G86" s="14"/>
      <c r="H86" s="14"/>
      <c r="I86" s="14"/>
      <c r="J86" s="14"/>
      <c r="K86" s="14"/>
      <c r="L86" s="14"/>
    </row>
    <row r="87" spans="2:12" ht="27.75" thickBot="1">
      <c r="B87" s="12" t="s">
        <v>304</v>
      </c>
      <c r="C87" s="9" t="s">
        <v>232</v>
      </c>
      <c r="D87" s="14" t="s">
        <v>542</v>
      </c>
      <c r="E87" s="14" t="s">
        <v>543</v>
      </c>
      <c r="F87" s="14" t="s">
        <v>544</v>
      </c>
      <c r="G87" s="14"/>
      <c r="H87" s="14"/>
      <c r="I87" s="14"/>
      <c r="J87" s="14"/>
      <c r="K87" s="14"/>
      <c r="L87" s="14"/>
    </row>
    <row r="88" spans="2:12" ht="17.25" thickBot="1">
      <c r="B88" s="12" t="s">
        <v>306</v>
      </c>
      <c r="C88" s="9" t="s">
        <v>232</v>
      </c>
      <c r="D88" s="14" t="s">
        <v>545</v>
      </c>
      <c r="E88" s="14" t="s">
        <v>546</v>
      </c>
      <c r="F88" s="14"/>
      <c r="G88" s="14"/>
      <c r="H88" s="14"/>
      <c r="I88" s="14"/>
      <c r="J88" s="14"/>
      <c r="K88" s="14"/>
      <c r="L88" s="14"/>
    </row>
    <row r="89" spans="2:12" ht="27.75" thickBot="1">
      <c r="B89" s="12" t="s">
        <v>307</v>
      </c>
      <c r="C89" s="9" t="s">
        <v>232</v>
      </c>
      <c r="D89" s="14" t="s">
        <v>547</v>
      </c>
      <c r="E89" s="14" t="s">
        <v>548</v>
      </c>
      <c r="F89" s="14"/>
      <c r="G89" s="14"/>
      <c r="H89" s="14"/>
      <c r="I89" s="14"/>
      <c r="J89" s="14"/>
      <c r="K89" s="14"/>
      <c r="L89" s="14"/>
    </row>
    <row r="90" spans="2:12" ht="27.75" thickBot="1">
      <c r="B90" s="12" t="s">
        <v>308</v>
      </c>
      <c r="C90" s="9" t="s">
        <v>232</v>
      </c>
      <c r="D90" s="14" t="s">
        <v>549</v>
      </c>
      <c r="E90" s="14" t="s">
        <v>550</v>
      </c>
      <c r="F90" s="14"/>
      <c r="G90" s="14"/>
      <c r="H90" s="14"/>
      <c r="I90" s="14"/>
      <c r="J90" s="14"/>
      <c r="K90" s="14"/>
      <c r="L90" s="14"/>
    </row>
    <row r="91" spans="2:12" ht="27.75" thickBot="1">
      <c r="B91" s="12" t="s">
        <v>309</v>
      </c>
      <c r="C91" s="9" t="s">
        <v>232</v>
      </c>
      <c r="D91" s="14" t="s">
        <v>551</v>
      </c>
      <c r="E91" s="14" t="s">
        <v>552</v>
      </c>
      <c r="F91" s="14"/>
      <c r="G91" s="14"/>
      <c r="H91" s="14"/>
      <c r="I91" s="14"/>
      <c r="J91" s="14"/>
      <c r="K91" s="14"/>
      <c r="L91" s="14"/>
    </row>
    <row r="92" spans="2:12" ht="17.25" thickBot="1">
      <c r="B92" s="12" t="s">
        <v>310</v>
      </c>
      <c r="C92" s="9" t="s">
        <v>232</v>
      </c>
      <c r="D92" s="14" t="s">
        <v>553</v>
      </c>
      <c r="E92" s="14" t="s">
        <v>554</v>
      </c>
      <c r="F92" s="14"/>
      <c r="G92" s="14"/>
      <c r="H92" s="14"/>
      <c r="I92" s="14"/>
      <c r="J92" s="14"/>
      <c r="K92" s="14"/>
      <c r="L92" s="14"/>
    </row>
    <row r="93" spans="2:12" ht="40.5" thickBot="1">
      <c r="B93" s="12" t="s">
        <v>311</v>
      </c>
      <c r="C93" s="9" t="s">
        <v>232</v>
      </c>
      <c r="D93" s="14" t="s">
        <v>555</v>
      </c>
      <c r="E93" s="14" t="s">
        <v>556</v>
      </c>
      <c r="F93" s="14" t="s">
        <v>557</v>
      </c>
      <c r="G93" s="14" t="s">
        <v>558</v>
      </c>
      <c r="H93" s="14"/>
      <c r="I93" s="14"/>
      <c r="J93" s="14"/>
      <c r="K93" s="14"/>
      <c r="L93" s="14"/>
    </row>
    <row r="94" spans="2:12" ht="17.25" thickBot="1">
      <c r="B94" s="12" t="s">
        <v>312</v>
      </c>
      <c r="C94" s="9" t="s">
        <v>232</v>
      </c>
      <c r="D94" s="14" t="s">
        <v>559</v>
      </c>
      <c r="E94" s="14"/>
      <c r="F94" s="14"/>
      <c r="G94" s="14"/>
      <c r="H94" s="14"/>
      <c r="I94" s="14"/>
      <c r="J94" s="14"/>
      <c r="K94" s="14"/>
      <c r="L94" s="14"/>
    </row>
    <row r="95" spans="2:12" ht="53.25" thickBot="1">
      <c r="B95" s="12" t="s">
        <v>314</v>
      </c>
      <c r="C95" s="9" t="s">
        <v>232</v>
      </c>
      <c r="D95" s="14" t="s">
        <v>560</v>
      </c>
      <c r="E95" s="14" t="s">
        <v>561</v>
      </c>
      <c r="F95" s="14" t="s">
        <v>562</v>
      </c>
      <c r="G95" s="14" t="s">
        <v>563</v>
      </c>
      <c r="H95" s="14"/>
      <c r="I95" s="14"/>
      <c r="J95" s="14"/>
      <c r="K95" s="14"/>
      <c r="L95" s="14"/>
    </row>
    <row r="96" spans="2:12" ht="17.25" thickBot="1">
      <c r="B96" s="12" t="s">
        <v>315</v>
      </c>
      <c r="C96" s="9" t="s">
        <v>232</v>
      </c>
      <c r="D96" s="14" t="s">
        <v>564</v>
      </c>
      <c r="E96" s="14" t="s">
        <v>565</v>
      </c>
      <c r="F96" s="14" t="s">
        <v>566</v>
      </c>
      <c r="G96" s="14"/>
      <c r="H96" s="14"/>
      <c r="I96" s="14"/>
      <c r="J96" s="14"/>
      <c r="K96" s="14"/>
      <c r="L96" s="14"/>
    </row>
    <row r="97" spans="2:12" ht="27.75" thickBot="1">
      <c r="B97" s="12" t="s">
        <v>316</v>
      </c>
      <c r="C97" s="9" t="s">
        <v>232</v>
      </c>
      <c r="D97" s="14" t="s">
        <v>567</v>
      </c>
      <c r="E97" s="14" t="s">
        <v>568</v>
      </c>
      <c r="F97" s="14"/>
      <c r="G97" s="14"/>
      <c r="H97" s="14"/>
      <c r="I97" s="14"/>
      <c r="J97" s="14"/>
      <c r="K97" s="14"/>
      <c r="L97" s="14"/>
    </row>
    <row r="98" spans="2:12" ht="17.25" thickBot="1">
      <c r="B98" s="12" t="s">
        <v>317</v>
      </c>
      <c r="C98" s="9" t="s">
        <v>232</v>
      </c>
      <c r="D98" s="14" t="s">
        <v>569</v>
      </c>
      <c r="E98" s="14" t="s">
        <v>570</v>
      </c>
      <c r="F98" s="14" t="s">
        <v>571</v>
      </c>
      <c r="G98" s="14"/>
      <c r="H98" s="14"/>
      <c r="I98" s="14"/>
      <c r="J98" s="14"/>
      <c r="K98" s="14"/>
      <c r="L98" s="14"/>
    </row>
    <row r="99" spans="2:12" ht="27.75" thickBot="1">
      <c r="B99" s="12" t="s">
        <v>318</v>
      </c>
      <c r="C99" s="9" t="s">
        <v>232</v>
      </c>
      <c r="D99" s="14" t="s">
        <v>572</v>
      </c>
      <c r="E99" s="14" t="s">
        <v>573</v>
      </c>
      <c r="F99" s="14" t="s">
        <v>574</v>
      </c>
      <c r="G99" s="14"/>
      <c r="H99" s="14"/>
      <c r="I99" s="14"/>
      <c r="J99" s="14"/>
      <c r="K99" s="14"/>
      <c r="L99" s="14"/>
    </row>
    <row r="100" spans="2:12" ht="53.25" thickBot="1">
      <c r="B100" s="12" t="s">
        <v>319</v>
      </c>
      <c r="C100" s="9" t="s">
        <v>232</v>
      </c>
      <c r="D100" s="14" t="s">
        <v>575</v>
      </c>
      <c r="E100" s="14" t="s">
        <v>576</v>
      </c>
      <c r="F100" s="14" t="s">
        <v>577</v>
      </c>
      <c r="G100" s="14" t="s">
        <v>578</v>
      </c>
      <c r="H100" s="14"/>
      <c r="I100" s="14"/>
      <c r="J100" s="14"/>
      <c r="K100" s="14"/>
      <c r="L100" s="14"/>
    </row>
    <row r="101" spans="2:12" ht="27.75" thickBot="1">
      <c r="B101" s="12" t="s">
        <v>321</v>
      </c>
      <c r="C101" s="9" t="s">
        <v>232</v>
      </c>
      <c r="D101" s="14" t="s">
        <v>579</v>
      </c>
      <c r="E101" s="14" t="s">
        <v>580</v>
      </c>
      <c r="F101" s="14" t="s">
        <v>581</v>
      </c>
      <c r="G101" s="14"/>
      <c r="H101" s="14"/>
      <c r="I101" s="14"/>
      <c r="J101" s="14"/>
      <c r="K101" s="14"/>
      <c r="L101" s="14"/>
    </row>
    <row r="102" spans="2:12" ht="66" thickBot="1">
      <c r="B102" s="12" t="s">
        <v>323</v>
      </c>
      <c r="C102" s="9" t="s">
        <v>232</v>
      </c>
      <c r="D102" s="14" t="s">
        <v>582</v>
      </c>
      <c r="E102" s="14" t="s">
        <v>583</v>
      </c>
      <c r="F102" s="14" t="s">
        <v>584</v>
      </c>
      <c r="G102" s="14" t="s">
        <v>585</v>
      </c>
      <c r="H102" s="14" t="s">
        <v>586</v>
      </c>
      <c r="I102" s="14" t="s">
        <v>587</v>
      </c>
      <c r="J102" s="14"/>
      <c r="K102" s="14"/>
      <c r="L102" s="14"/>
    </row>
    <row r="103" spans="2:12" ht="17.25" thickBot="1">
      <c r="B103" s="12" t="s">
        <v>325</v>
      </c>
      <c r="C103" s="9" t="s">
        <v>232</v>
      </c>
      <c r="D103" s="14" t="s">
        <v>588</v>
      </c>
      <c r="E103" s="14" t="s">
        <v>589</v>
      </c>
      <c r="F103" s="14" t="s">
        <v>590</v>
      </c>
      <c r="G103" s="14" t="s">
        <v>591</v>
      </c>
      <c r="H103" s="14"/>
      <c r="I103" s="14"/>
      <c r="J103" s="14"/>
      <c r="K103" s="14"/>
      <c r="L103" s="14"/>
    </row>
    <row r="104" spans="2:12" ht="27.75" thickBot="1">
      <c r="B104" s="12" t="s">
        <v>326</v>
      </c>
      <c r="C104" s="9" t="s">
        <v>232</v>
      </c>
      <c r="D104" s="14" t="s">
        <v>592</v>
      </c>
      <c r="E104" s="14" t="s">
        <v>593</v>
      </c>
      <c r="F104" s="14" t="s">
        <v>594</v>
      </c>
      <c r="G104" s="14"/>
      <c r="H104" s="14"/>
      <c r="I104" s="14"/>
      <c r="J104" s="14"/>
      <c r="K104" s="14"/>
      <c r="L104" s="14"/>
    </row>
    <row r="105" spans="2:12" ht="17.25" thickBot="1">
      <c r="B105" s="12" t="s">
        <v>327</v>
      </c>
      <c r="C105" s="9" t="s">
        <v>232</v>
      </c>
      <c r="D105" s="14" t="s">
        <v>595</v>
      </c>
      <c r="E105" s="14" t="s">
        <v>596</v>
      </c>
      <c r="F105" s="14"/>
      <c r="G105" s="14"/>
      <c r="H105" s="14"/>
      <c r="I105" s="14"/>
      <c r="J105" s="14"/>
      <c r="K105" s="14"/>
      <c r="L105" s="14"/>
    </row>
    <row r="106" spans="2:12" ht="17.25" thickBot="1">
      <c r="B106" s="12" t="s">
        <v>329</v>
      </c>
      <c r="C106" s="9" t="s">
        <v>232</v>
      </c>
      <c r="D106" s="14" t="s">
        <v>597</v>
      </c>
      <c r="E106" s="14"/>
      <c r="F106" s="14"/>
      <c r="G106" s="14"/>
      <c r="H106" s="14"/>
      <c r="I106" s="14"/>
      <c r="J106" s="14"/>
      <c r="K106" s="14"/>
      <c r="L106" s="14"/>
    </row>
    <row r="107" spans="2:12" ht="27.75" thickBot="1">
      <c r="B107" s="12" t="s">
        <v>330</v>
      </c>
      <c r="C107" s="9" t="s">
        <v>232</v>
      </c>
      <c r="D107" s="14" t="s">
        <v>598</v>
      </c>
      <c r="E107" s="14"/>
      <c r="F107" s="14"/>
      <c r="G107" s="14"/>
      <c r="H107" s="14"/>
      <c r="I107" s="14"/>
      <c r="J107" s="14"/>
      <c r="K107" s="14"/>
      <c r="L107" s="14"/>
    </row>
    <row r="108" spans="2:12" ht="17.25" thickBot="1">
      <c r="B108" s="12" t="s">
        <v>331</v>
      </c>
      <c r="C108" s="9" t="s">
        <v>232</v>
      </c>
      <c r="D108" s="14" t="s">
        <v>599</v>
      </c>
      <c r="E108" s="14"/>
      <c r="F108" s="14"/>
      <c r="G108" s="14"/>
      <c r="H108" s="14"/>
      <c r="I108" s="14"/>
      <c r="J108" s="14"/>
      <c r="K108" s="14"/>
      <c r="L108" s="14"/>
    </row>
    <row r="109" spans="2:12" ht="27.75" thickBot="1">
      <c r="B109" s="12" t="s">
        <v>332</v>
      </c>
      <c r="C109" s="9" t="s">
        <v>232</v>
      </c>
      <c r="D109" s="14" t="s">
        <v>600</v>
      </c>
      <c r="E109" s="14"/>
      <c r="F109" s="14"/>
      <c r="G109" s="14"/>
      <c r="H109" s="14"/>
      <c r="I109" s="14"/>
      <c r="J109" s="14"/>
      <c r="K109" s="14"/>
      <c r="L109" s="14"/>
    </row>
    <row r="110" spans="2:12" ht="27.75" thickBot="1">
      <c r="B110" s="12" t="s">
        <v>334</v>
      </c>
      <c r="C110" s="9" t="s">
        <v>232</v>
      </c>
      <c r="D110" s="14" t="s">
        <v>601</v>
      </c>
      <c r="E110" s="14" t="s">
        <v>602</v>
      </c>
      <c r="F110" s="14"/>
      <c r="G110" s="14"/>
      <c r="H110" s="14"/>
      <c r="I110" s="14"/>
      <c r="J110" s="14"/>
      <c r="K110" s="14"/>
      <c r="L110" s="14"/>
    </row>
    <row r="111" spans="2:12" ht="27.75" thickBot="1">
      <c r="B111" s="12" t="s">
        <v>335</v>
      </c>
      <c r="C111" s="9" t="s">
        <v>232</v>
      </c>
      <c r="D111" s="14" t="s">
        <v>603</v>
      </c>
      <c r="E111" s="14"/>
      <c r="F111" s="14"/>
      <c r="G111" s="14"/>
      <c r="H111" s="14"/>
      <c r="I111" s="14"/>
      <c r="J111" s="14"/>
      <c r="K111" s="14"/>
      <c r="L111" s="14"/>
    </row>
    <row r="112" spans="2:12" ht="27.75" thickBot="1">
      <c r="B112" s="12" t="s">
        <v>336</v>
      </c>
      <c r="C112" s="9" t="s">
        <v>232</v>
      </c>
      <c r="D112" s="14" t="s">
        <v>604</v>
      </c>
      <c r="E112" s="14" t="s">
        <v>605</v>
      </c>
      <c r="F112" s="14"/>
      <c r="G112" s="14"/>
      <c r="H112" s="14"/>
      <c r="I112" s="14"/>
      <c r="J112" s="14"/>
      <c r="K112" s="14"/>
      <c r="L112" s="14"/>
    </row>
    <row r="113" spans="2:12" ht="17.25" thickBot="1">
      <c r="B113" s="12" t="s">
        <v>338</v>
      </c>
      <c r="C113" s="9" t="s">
        <v>232</v>
      </c>
      <c r="D113" s="14" t="s">
        <v>606</v>
      </c>
      <c r="E113" s="14"/>
      <c r="F113" s="14"/>
      <c r="G113" s="14"/>
      <c r="H113" s="14"/>
      <c r="I113" s="14"/>
      <c r="J113" s="14"/>
      <c r="K113" s="14"/>
      <c r="L113" s="14"/>
    </row>
    <row r="114" spans="2:12" ht="40.5" thickBot="1">
      <c r="B114" s="12" t="s">
        <v>339</v>
      </c>
      <c r="C114" s="9" t="s">
        <v>232</v>
      </c>
      <c r="D114" s="14" t="s">
        <v>607</v>
      </c>
      <c r="E114" s="14"/>
      <c r="F114" s="14"/>
      <c r="G114" s="14"/>
      <c r="H114" s="14"/>
      <c r="I114" s="14"/>
      <c r="J114" s="14"/>
      <c r="K114" s="14"/>
      <c r="L114" s="14"/>
    </row>
    <row r="115" spans="2:12" ht="27.75" thickBot="1">
      <c r="B115" s="12" t="s">
        <v>341</v>
      </c>
      <c r="C115" s="9" t="s">
        <v>232</v>
      </c>
      <c r="D115" s="14" t="s">
        <v>608</v>
      </c>
      <c r="E115" s="14" t="s">
        <v>609</v>
      </c>
      <c r="F115" s="14"/>
      <c r="G115" s="14"/>
      <c r="H115" s="14"/>
      <c r="I115" s="14"/>
      <c r="J115" s="14"/>
      <c r="K115" s="14"/>
      <c r="L115" s="14"/>
    </row>
    <row r="116" spans="2:12" ht="17.25" thickBot="1">
      <c r="B116" s="12"/>
      <c r="C116" s="172"/>
      <c r="D116" s="14" t="s">
        <v>610</v>
      </c>
      <c r="E116" s="14"/>
      <c r="F116" s="14"/>
      <c r="G116" s="14"/>
      <c r="H116" s="14"/>
      <c r="I116" s="14"/>
      <c r="J116" s="14"/>
      <c r="K116" s="14"/>
      <c r="L116" s="14"/>
    </row>
    <row r="117" spans="2:12" ht="17.25" thickBot="1">
      <c r="B117" s="14"/>
      <c r="C117" s="172"/>
      <c r="D117" s="14"/>
      <c r="E117" s="14"/>
      <c r="F117" s="14"/>
      <c r="G117" s="14"/>
      <c r="H117" s="14"/>
      <c r="I117" s="14"/>
      <c r="J117" s="14"/>
      <c r="K117" s="14"/>
      <c r="L117" s="14"/>
    </row>
    <row r="118" spans="2:12" ht="17.25" thickBot="1">
      <c r="B118" s="14"/>
      <c r="C118" s="172"/>
      <c r="D118" s="14"/>
      <c r="E118" s="14"/>
      <c r="F118" s="14"/>
      <c r="G118" s="14"/>
      <c r="H118" s="14"/>
      <c r="I118" s="14"/>
      <c r="J118" s="14"/>
      <c r="K118" s="14"/>
      <c r="L118" s="14"/>
    </row>
    <row r="119" spans="2:12" ht="17.25" thickBot="1">
      <c r="B119" s="14"/>
      <c r="C119" s="172"/>
      <c r="D119" s="14"/>
      <c r="E119" s="14"/>
      <c r="F119" s="14"/>
      <c r="G119" s="14"/>
      <c r="H119" s="14"/>
      <c r="I119" s="14"/>
      <c r="J119" s="14"/>
      <c r="K119" s="14"/>
      <c r="L119" s="14"/>
    </row>
    <row r="120" spans="2:12" ht="17.25" thickBot="1">
      <c r="B120" s="14"/>
      <c r="C120" s="172"/>
      <c r="D120" s="14"/>
      <c r="E120" s="14"/>
      <c r="F120" s="14"/>
      <c r="G120" s="14"/>
      <c r="H120" s="14"/>
      <c r="I120" s="14"/>
      <c r="J120" s="14"/>
      <c r="K120" s="14"/>
      <c r="L120" s="14"/>
    </row>
    <row r="121" spans="2:12" ht="17.25" thickBot="1">
      <c r="B121" s="14"/>
      <c r="C121" s="172"/>
      <c r="D121" s="14"/>
      <c r="E121" s="14"/>
      <c r="F121" s="14"/>
      <c r="G121" s="14"/>
      <c r="H121" s="14"/>
      <c r="I121" s="14"/>
      <c r="J121" s="14"/>
      <c r="K121" s="14"/>
      <c r="L121" s="14"/>
    </row>
    <row r="122" spans="2:12" ht="17.25" thickBot="1">
      <c r="B122" s="14"/>
      <c r="C122" s="172"/>
      <c r="D122" s="14"/>
      <c r="E122" s="14"/>
      <c r="F122" s="14"/>
      <c r="G122" s="14"/>
      <c r="H122" s="14"/>
      <c r="I122" s="14"/>
      <c r="J122" s="14"/>
      <c r="K122" s="14"/>
      <c r="L122" s="14"/>
    </row>
    <row r="123" spans="2:12" ht="17.25" thickBot="1">
      <c r="B123" s="14"/>
      <c r="C123" s="172"/>
      <c r="D123" s="14"/>
      <c r="E123" s="14"/>
      <c r="F123" s="14"/>
      <c r="G123" s="14"/>
      <c r="H123" s="14"/>
      <c r="I123" s="14"/>
      <c r="J123" s="14"/>
      <c r="K123" s="14"/>
      <c r="L123" s="14"/>
    </row>
    <row r="124" spans="2:12" ht="17.25" thickBot="1">
      <c r="B124" s="14"/>
      <c r="C124" s="172"/>
      <c r="D124" s="14"/>
      <c r="E124" s="14"/>
      <c r="F124" s="14"/>
      <c r="G124" s="14"/>
      <c r="H124" s="14"/>
      <c r="I124" s="14"/>
      <c r="J124" s="14"/>
      <c r="K124" s="14"/>
      <c r="L124" s="14"/>
    </row>
    <row r="125" spans="2:12" ht="17.25" thickBot="1">
      <c r="B125" s="14"/>
      <c r="C125" s="172"/>
      <c r="D125" s="14"/>
      <c r="E125" s="14"/>
      <c r="F125" s="14"/>
      <c r="G125" s="14"/>
      <c r="H125" s="14"/>
      <c r="I125" s="14"/>
      <c r="J125" s="14"/>
      <c r="K125" s="14"/>
      <c r="L125" s="14"/>
    </row>
    <row r="126" spans="2:12" ht="17.25" thickBot="1">
      <c r="B126" s="14"/>
      <c r="C126" s="172"/>
      <c r="D126" s="14"/>
      <c r="E126" s="14"/>
      <c r="F126" s="14"/>
      <c r="G126" s="14"/>
      <c r="H126" s="14"/>
      <c r="I126" s="14"/>
      <c r="J126" s="14"/>
      <c r="K126" s="14"/>
      <c r="L126" s="14"/>
    </row>
    <row r="127" spans="2:12" ht="17.25" thickBot="1">
      <c r="B127" s="14"/>
      <c r="C127" s="172"/>
      <c r="D127" s="14"/>
      <c r="E127" s="14"/>
      <c r="F127" s="14"/>
      <c r="G127" s="14"/>
      <c r="H127" s="14"/>
      <c r="I127" s="14"/>
      <c r="J127" s="14"/>
      <c r="K127" s="14"/>
      <c r="L127" s="14"/>
    </row>
    <row r="128" spans="2:12" ht="17.25" thickBot="1">
      <c r="B128" s="14"/>
      <c r="C128" s="172"/>
      <c r="D128" s="172"/>
      <c r="E128" s="172"/>
      <c r="F128" s="172"/>
      <c r="G128" s="172"/>
      <c r="H128" s="172"/>
      <c r="I128" s="172"/>
      <c r="J128" s="172"/>
      <c r="K128" s="172"/>
      <c r="L128" s="172"/>
    </row>
    <row r="129" spans="2:2" ht="17.25" thickBot="1">
      <c r="B129" s="14"/>
    </row>
    <row r="130" spans="2:2" ht="17.25" thickBot="1">
      <c r="B130" s="14"/>
    </row>
    <row r="131" spans="2:2" ht="17.25" thickBot="1">
      <c r="B131" s="14"/>
    </row>
    <row r="132" spans="2:2" ht="17.25" thickBot="1">
      <c r="B132" s="14"/>
    </row>
    <row r="133" spans="2:2" ht="17.25" thickBot="1">
      <c r="B133" s="14"/>
    </row>
    <row r="134" spans="2:2" ht="17.25" thickBot="1">
      <c r="B134" s="14"/>
    </row>
    <row r="135" spans="2:2" ht="17.25" thickBot="1">
      <c r="B135" s="14"/>
    </row>
    <row r="136" spans="2:2" ht="17.25" thickBot="1">
      <c r="B136" s="14"/>
    </row>
    <row r="137" spans="2:2" ht="17.25" thickBot="1">
      <c r="B137" s="14"/>
    </row>
    <row r="138" spans="2:2" ht="17.25" thickBot="1">
      <c r="B138" s="14"/>
    </row>
    <row r="139" spans="2:2" ht="17.25" thickBot="1">
      <c r="B139" s="14"/>
    </row>
    <row r="140" spans="2:2" ht="17.25" thickBot="1">
      <c r="B140" s="14"/>
    </row>
    <row r="141" spans="2:2" ht="17.25" thickBot="1">
      <c r="B141" s="14"/>
    </row>
    <row r="142" spans="2:2" ht="17.25" thickBot="1">
      <c r="B142" s="14"/>
    </row>
    <row r="143" spans="2:2" ht="17.25" thickBot="1">
      <c r="B143" s="14"/>
    </row>
    <row r="144" spans="2:2" ht="17.25" thickBot="1">
      <c r="B144" s="14"/>
    </row>
    <row r="145" spans="2:2" ht="17.25" thickBot="1">
      <c r="B145" s="14"/>
    </row>
    <row r="146" spans="2:2" ht="17.25" thickBot="1">
      <c r="B146" s="14"/>
    </row>
    <row r="147" spans="2:2" ht="17.25" thickBot="1">
      <c r="B147" s="14"/>
    </row>
    <row r="148" spans="2:2" ht="17.25" thickBot="1">
      <c r="B148" s="14"/>
    </row>
    <row r="149" spans="2:2" ht="17.25" thickBot="1">
      <c r="B149" s="14"/>
    </row>
    <row r="150" spans="2:2" ht="17.25" thickBot="1">
      <c r="B150" s="14"/>
    </row>
    <row r="151" spans="2:2" ht="17.25" thickBot="1">
      <c r="B151" s="14"/>
    </row>
    <row r="152" spans="2:2" ht="17.25" thickBot="1">
      <c r="B152" s="14"/>
    </row>
    <row r="153" spans="2:2" ht="17.25" thickBot="1">
      <c r="B153" s="14"/>
    </row>
    <row r="154" spans="2:2" ht="17.25" thickBot="1">
      <c r="B154" s="14"/>
    </row>
    <row r="155" spans="2:2" ht="17.25" thickBot="1">
      <c r="B155" s="14"/>
    </row>
    <row r="156" spans="2:2" ht="17.25" thickBot="1">
      <c r="B156" s="14"/>
    </row>
    <row r="157" spans="2:2" ht="17.25" thickBot="1">
      <c r="B157" s="14"/>
    </row>
    <row r="158" spans="2:2" ht="17.25" thickBot="1">
      <c r="B158" s="14"/>
    </row>
    <row r="159" spans="2:2" ht="17.25" thickBot="1">
      <c r="B159" s="14"/>
    </row>
    <row r="160" spans="2:2" ht="17.25" thickBot="1">
      <c r="B160" s="14"/>
    </row>
    <row r="161" spans="2:2" ht="17.25" thickBot="1">
      <c r="B161" s="14"/>
    </row>
    <row r="162" spans="2:2" ht="17.25" thickBot="1">
      <c r="B162" s="14"/>
    </row>
    <row r="163" spans="2:2" ht="17.25" thickBot="1">
      <c r="B163" s="14"/>
    </row>
    <row r="164" spans="2:2" ht="17.25" thickBot="1">
      <c r="B164" s="14"/>
    </row>
    <row r="165" spans="2:2" ht="17.25" thickBot="1">
      <c r="B165" s="14"/>
    </row>
    <row r="166" spans="2:2" ht="17.25" thickBot="1">
      <c r="B166" s="14"/>
    </row>
    <row r="167" spans="2:2" ht="17.25" thickBot="1">
      <c r="B167" s="14"/>
    </row>
    <row r="168" spans="2:2" ht="17.25" thickBot="1">
      <c r="B168" s="14"/>
    </row>
    <row r="169" spans="2:2" ht="17.25" thickBot="1">
      <c r="B169" s="14"/>
    </row>
    <row r="170" spans="2:2" ht="17.25" thickBot="1">
      <c r="B170" s="14"/>
    </row>
    <row r="171" spans="2:2" ht="17.25" thickBot="1">
      <c r="B171" s="14"/>
    </row>
    <row r="172" spans="2:2" ht="17.25" thickBot="1">
      <c r="B172" s="14"/>
    </row>
    <row r="173" spans="2:2" ht="17.25" thickBot="1">
      <c r="B173" s="14"/>
    </row>
    <row r="174" spans="2:2" ht="17.25" thickBot="1">
      <c r="B174" s="14"/>
    </row>
    <row r="175" spans="2:2" ht="17.25" thickBot="1">
      <c r="B175" s="14"/>
    </row>
    <row r="176" spans="2:2" ht="17.25" thickBot="1">
      <c r="B176" s="14"/>
    </row>
    <row r="177" spans="2:2" ht="17.25" thickBot="1">
      <c r="B177" s="14"/>
    </row>
    <row r="178" spans="2:2" ht="17.25" thickBot="1">
      <c r="B178" s="14"/>
    </row>
    <row r="179" spans="2:2" ht="17.25" thickBot="1">
      <c r="B179" s="14"/>
    </row>
    <row r="180" spans="2:2" ht="17.25" thickBot="1">
      <c r="B180" s="14"/>
    </row>
    <row r="181" spans="2:2" ht="17.25" thickBot="1">
      <c r="B181" s="14"/>
    </row>
    <row r="182" spans="2:2" ht="17.25" thickBot="1">
      <c r="B182" s="14"/>
    </row>
    <row r="183" spans="2:2" ht="17.25" thickBot="1">
      <c r="B183" s="14"/>
    </row>
    <row r="184" spans="2:2" ht="17.25" thickBot="1">
      <c r="B184" s="14"/>
    </row>
    <row r="185" spans="2:2" ht="17.25" thickBot="1">
      <c r="B185" s="14"/>
    </row>
    <row r="186" spans="2:2" ht="17.25" thickBot="1">
      <c r="B186" s="14"/>
    </row>
    <row r="187" spans="2:2" ht="17.25" thickBot="1">
      <c r="B187" s="14"/>
    </row>
    <row r="188" spans="2:2" ht="17.25" thickBot="1">
      <c r="B188" s="14"/>
    </row>
    <row r="189" spans="2:2" ht="17.25" thickBot="1">
      <c r="B189" s="14"/>
    </row>
    <row r="190" spans="2:2" ht="17.25" thickBot="1">
      <c r="B190" s="14"/>
    </row>
    <row r="191" spans="2:2" ht="17.25" thickBot="1">
      <c r="B191" s="14"/>
    </row>
    <row r="192" spans="2:2" ht="17.25" thickBot="1">
      <c r="B192" s="14"/>
    </row>
    <row r="193" spans="2:2" ht="17.25" thickBot="1">
      <c r="B193" s="14"/>
    </row>
    <row r="194" spans="2:2" ht="17.25" thickBot="1">
      <c r="B194" s="14"/>
    </row>
    <row r="195" spans="2:2" ht="17.25" thickBot="1">
      <c r="B195" s="14"/>
    </row>
    <row r="196" spans="2:2" ht="17.25" thickBot="1">
      <c r="B196" s="14"/>
    </row>
    <row r="197" spans="2:2" ht="17.25" thickBot="1">
      <c r="B197" s="14"/>
    </row>
    <row r="198" spans="2:2" ht="17.25" thickBot="1">
      <c r="B198" s="14"/>
    </row>
    <row r="199" spans="2:2" ht="17.25" thickBot="1">
      <c r="B199" s="14"/>
    </row>
    <row r="200" spans="2:2" ht="17.25" thickBot="1">
      <c r="B200" s="14"/>
    </row>
    <row r="201" spans="2:2" ht="17.25" thickBot="1">
      <c r="B201" s="14"/>
    </row>
    <row r="202" spans="2:2" ht="17.25" thickBot="1">
      <c r="B202" s="14"/>
    </row>
    <row r="203" spans="2:2" ht="17.25" thickBot="1">
      <c r="B203" s="14"/>
    </row>
    <row r="204" spans="2:2" ht="17.25" thickBot="1">
      <c r="B204" s="14"/>
    </row>
    <row r="205" spans="2:2" ht="17.25" thickBot="1">
      <c r="B205" s="14"/>
    </row>
    <row r="206" spans="2:2" ht="17.25" thickBot="1">
      <c r="B206" s="14"/>
    </row>
    <row r="207" spans="2:2" ht="17.25" thickBot="1">
      <c r="B207" s="14"/>
    </row>
    <row r="208" spans="2:2" ht="17.25" thickBot="1">
      <c r="B208" s="14"/>
    </row>
    <row r="209" spans="2:2" ht="17.25" thickBot="1">
      <c r="B209" s="14"/>
    </row>
    <row r="210" spans="2:2" ht="17.25" thickBot="1">
      <c r="B210" s="14"/>
    </row>
    <row r="211" spans="2:2" ht="17.25" thickBot="1">
      <c r="B211" s="14"/>
    </row>
    <row r="212" spans="2:2" ht="17.25" thickBot="1">
      <c r="B212" s="14"/>
    </row>
    <row r="213" spans="2:2" ht="17.25" thickBot="1">
      <c r="B213" s="14"/>
    </row>
    <row r="214" spans="2:2" ht="17.25" thickBot="1">
      <c r="B214" s="14"/>
    </row>
    <row r="215" spans="2:2" ht="17.25" thickBot="1">
      <c r="B215" s="14"/>
    </row>
    <row r="216" spans="2:2" ht="17.25" thickBot="1">
      <c r="B216" s="14"/>
    </row>
    <row r="217" spans="2:2" ht="17.25" thickBot="1">
      <c r="B217" s="14"/>
    </row>
    <row r="218" spans="2:2" ht="17.25" thickBot="1">
      <c r="B218" s="14"/>
    </row>
    <row r="219" spans="2:2" ht="17.25" thickBot="1">
      <c r="B219" s="14"/>
    </row>
    <row r="220" spans="2:2" ht="17.25" thickBot="1">
      <c r="B220" s="14"/>
    </row>
    <row r="221" spans="2:2" ht="17.25" thickBot="1">
      <c r="B221" s="14"/>
    </row>
    <row r="222" spans="2:2" ht="17.25" thickBot="1">
      <c r="B222" s="14"/>
    </row>
    <row r="223" spans="2:2" ht="17.25" thickBot="1">
      <c r="B223" s="14"/>
    </row>
    <row r="224" spans="2:2" ht="17.25" thickBot="1">
      <c r="B224" s="14"/>
    </row>
    <row r="225" spans="2:2" ht="17.25" thickBot="1">
      <c r="B225" s="14"/>
    </row>
    <row r="226" spans="2:2" ht="17.25" thickBot="1">
      <c r="B226" s="14"/>
    </row>
    <row r="227" spans="2:2" ht="17.25" thickBot="1">
      <c r="B227" s="14"/>
    </row>
    <row r="228" spans="2:2" ht="17.25" thickBot="1">
      <c r="B228" s="14"/>
    </row>
    <row r="229" spans="2:2" ht="17.25" thickBot="1">
      <c r="B229" s="14"/>
    </row>
    <row r="230" spans="2:2" ht="17.25" thickBot="1">
      <c r="B230" s="14"/>
    </row>
    <row r="231" spans="2:2" ht="17.25" thickBot="1">
      <c r="B231" s="14"/>
    </row>
    <row r="232" spans="2:2" ht="17.25" thickBot="1">
      <c r="B232" s="14"/>
    </row>
    <row r="233" spans="2:2" ht="17.25" thickBot="1">
      <c r="B233" s="14"/>
    </row>
    <row r="234" spans="2:2" ht="17.25" thickBot="1">
      <c r="B234" s="14"/>
    </row>
    <row r="235" spans="2:2" ht="17.25" thickBot="1">
      <c r="B235" s="14"/>
    </row>
    <row r="236" spans="2:2" ht="17.25" thickBot="1">
      <c r="B236" s="14"/>
    </row>
    <row r="237" spans="2:2" ht="17.25" thickBot="1">
      <c r="B237" s="14"/>
    </row>
    <row r="238" spans="2:2" ht="17.25" thickBot="1">
      <c r="B238" s="14"/>
    </row>
    <row r="239" spans="2:2" ht="17.25" thickBot="1">
      <c r="B239" s="14"/>
    </row>
    <row r="240" spans="2:2" ht="17.25" thickBot="1">
      <c r="B240" s="14"/>
    </row>
    <row r="241" spans="2:2" ht="17.25" thickBot="1">
      <c r="B241" s="14"/>
    </row>
    <row r="242" spans="2:2" ht="17.25" thickBot="1">
      <c r="B242" s="14"/>
    </row>
    <row r="243" spans="2:2" ht="17.25" thickBot="1">
      <c r="B243" s="14"/>
    </row>
    <row r="244" spans="2:2" ht="17.25" thickBot="1">
      <c r="B244" s="14"/>
    </row>
    <row r="245" spans="2:2" ht="17.25" thickBot="1">
      <c r="B245" s="14"/>
    </row>
    <row r="246" spans="2:2" ht="17.25" thickBot="1">
      <c r="B246" s="14"/>
    </row>
    <row r="247" spans="2:2" ht="17.25" thickBot="1">
      <c r="B247" s="14"/>
    </row>
    <row r="248" spans="2:2" ht="17.25" thickBot="1">
      <c r="B248" s="14"/>
    </row>
    <row r="249" spans="2:2" ht="17.25" thickBot="1">
      <c r="B249" s="14"/>
    </row>
    <row r="250" spans="2:2" ht="17.25" thickBot="1">
      <c r="B250" s="14"/>
    </row>
    <row r="251" spans="2:2" ht="17.25" thickBot="1">
      <c r="B251" s="14"/>
    </row>
    <row r="252" spans="2:2" ht="17.25" thickBot="1">
      <c r="B252" s="14"/>
    </row>
    <row r="253" spans="2:2" ht="17.25" thickBot="1">
      <c r="B253" s="14"/>
    </row>
    <row r="254" spans="2:2" ht="17.25" thickBot="1">
      <c r="B254" s="14"/>
    </row>
    <row r="255" spans="2:2" ht="17.25" thickBot="1">
      <c r="B255" s="14"/>
    </row>
    <row r="256" spans="2:2" ht="17.25" thickBot="1">
      <c r="B256" s="14"/>
    </row>
    <row r="257" spans="2:2" ht="17.25" thickBot="1">
      <c r="B257" s="14"/>
    </row>
    <row r="258" spans="2:2" ht="17.25" thickBot="1">
      <c r="B258" s="14"/>
    </row>
    <row r="259" spans="2:2" ht="17.25" thickBot="1">
      <c r="B259" s="14"/>
    </row>
    <row r="260" spans="2:2" ht="17.25" thickBot="1">
      <c r="B260" s="14"/>
    </row>
    <row r="261" spans="2:2" ht="17.25" thickBot="1">
      <c r="B261" s="14"/>
    </row>
    <row r="262" spans="2:2" ht="17.25" thickBot="1">
      <c r="B262" s="14"/>
    </row>
    <row r="263" spans="2:2" ht="17.25" thickBot="1">
      <c r="B263" s="14"/>
    </row>
    <row r="264" spans="2:2" ht="17.25" thickBot="1">
      <c r="B264" s="14"/>
    </row>
    <row r="265" spans="2:2" ht="17.25" thickBot="1">
      <c r="B265" s="14"/>
    </row>
    <row r="266" spans="2:2" ht="17.25" thickBot="1">
      <c r="B266" s="14"/>
    </row>
    <row r="267" spans="2:2" ht="17.25" thickBot="1">
      <c r="B267" s="14"/>
    </row>
    <row r="268" spans="2:2" ht="17.25" thickBot="1">
      <c r="B268" s="14"/>
    </row>
    <row r="269" spans="2:2" ht="17.25" thickBot="1">
      <c r="B269" s="14"/>
    </row>
    <row r="270" spans="2:2" ht="17.25" thickBot="1">
      <c r="B270" s="14"/>
    </row>
    <row r="271" spans="2:2" ht="17.25" thickBot="1">
      <c r="B271" s="14"/>
    </row>
    <row r="272" spans="2:2" ht="17.25" thickBot="1">
      <c r="B272" s="14"/>
    </row>
    <row r="273" spans="2:2" ht="17.25" thickBot="1">
      <c r="B273" s="14"/>
    </row>
    <row r="274" spans="2:2" ht="17.25" thickBot="1">
      <c r="B274" s="14"/>
    </row>
    <row r="275" spans="2:2" ht="17.25" thickBot="1">
      <c r="B275" s="14"/>
    </row>
    <row r="276" spans="2:2" ht="17.25" thickBot="1">
      <c r="B276" s="14"/>
    </row>
    <row r="277" spans="2:2" ht="17.25" thickBot="1">
      <c r="B277" s="14"/>
    </row>
    <row r="278" spans="2:2" ht="17.25" thickBot="1">
      <c r="B278" s="14"/>
    </row>
    <row r="279" spans="2:2" ht="17.25" thickBot="1">
      <c r="B279" s="14"/>
    </row>
    <row r="280" spans="2:2" ht="17.25" thickBot="1">
      <c r="B280" s="14"/>
    </row>
    <row r="281" spans="2:2" ht="17.25" thickBot="1">
      <c r="B281" s="14"/>
    </row>
    <row r="282" spans="2:2" ht="17.25" thickBot="1">
      <c r="B282" s="14"/>
    </row>
    <row r="283" spans="2:2" ht="17.25" thickBot="1">
      <c r="B283" s="14"/>
    </row>
    <row r="284" spans="2:2" ht="17.25" thickBot="1">
      <c r="B284" s="14"/>
    </row>
    <row r="285" spans="2:2" ht="17.25" thickBot="1">
      <c r="B285" s="14"/>
    </row>
    <row r="286" spans="2:2" ht="17.25" thickBot="1">
      <c r="B286" s="14"/>
    </row>
    <row r="287" spans="2:2" ht="17.25" thickBot="1">
      <c r="B287" s="14"/>
    </row>
    <row r="288" spans="2:2" ht="17.25" thickBot="1">
      <c r="B288" s="14"/>
    </row>
    <row r="289" spans="2:2" ht="17.25" thickBot="1">
      <c r="B289" s="14"/>
    </row>
    <row r="290" spans="2:2" ht="17.25" thickBot="1">
      <c r="B290" s="14"/>
    </row>
    <row r="291" spans="2:2" ht="17.25" thickBot="1">
      <c r="B291" s="14"/>
    </row>
    <row r="292" spans="2:2" ht="17.25" thickBot="1">
      <c r="B292" s="14"/>
    </row>
    <row r="293" spans="2:2" ht="17.25" thickBot="1">
      <c r="B293" s="14"/>
    </row>
    <row r="294" spans="2:2" ht="17.25" thickBot="1">
      <c r="B294" s="14"/>
    </row>
    <row r="295" spans="2:2" ht="17.25" thickBot="1">
      <c r="B295" s="14"/>
    </row>
    <row r="296" spans="2:2" ht="17.25" thickBot="1">
      <c r="B296" s="14"/>
    </row>
    <row r="297" spans="2:2" ht="17.25" thickBot="1">
      <c r="B297" s="14"/>
    </row>
    <row r="298" spans="2:2" ht="17.25" thickBot="1">
      <c r="B298" s="14"/>
    </row>
    <row r="299" spans="2:2" ht="17.25" thickBot="1">
      <c r="B299" s="14"/>
    </row>
    <row r="300" spans="2:2" ht="17.25" thickBot="1">
      <c r="B300" s="14"/>
    </row>
    <row r="301" spans="2:2" ht="17.25" thickBot="1">
      <c r="B301" s="14"/>
    </row>
    <row r="302" spans="2:2" ht="17.25" thickBot="1">
      <c r="B302" s="14"/>
    </row>
    <row r="303" spans="2:2" ht="17.25" thickBot="1">
      <c r="B303" s="14"/>
    </row>
    <row r="304" spans="2:2" ht="17.25" thickBot="1">
      <c r="B304" s="14"/>
    </row>
    <row r="305" spans="2:2" ht="17.25" thickBot="1">
      <c r="B305" s="14"/>
    </row>
    <row r="306" spans="2:2" ht="17.25" thickBot="1">
      <c r="B306" s="14"/>
    </row>
    <row r="307" spans="2:2" ht="17.25" thickBot="1">
      <c r="B307" s="14"/>
    </row>
    <row r="308" spans="2:2" ht="17.25" thickBot="1">
      <c r="B308" s="14"/>
    </row>
    <row r="309" spans="2:2" ht="17.25" thickBot="1">
      <c r="B309" s="14"/>
    </row>
    <row r="310" spans="2:2" ht="17.25" thickBot="1">
      <c r="B310" s="14"/>
    </row>
    <row r="311" spans="2:2" ht="17.25" thickBot="1">
      <c r="B311" s="14"/>
    </row>
    <row r="312" spans="2:2" ht="17.25" thickBot="1">
      <c r="B312" s="14"/>
    </row>
    <row r="313" spans="2:2" ht="17.25" thickBot="1">
      <c r="B313" s="14"/>
    </row>
    <row r="314" spans="2:2" ht="17.25" thickBot="1">
      <c r="B314" s="14"/>
    </row>
    <row r="315" spans="2:2" ht="17.25" thickBot="1">
      <c r="B315" s="14"/>
    </row>
    <row r="316" spans="2:2" ht="17.25" thickBot="1">
      <c r="B316" s="14"/>
    </row>
    <row r="317" spans="2:2" ht="17.25" thickBot="1">
      <c r="B317" s="14"/>
    </row>
    <row r="318" spans="2:2" ht="17.25" thickBot="1">
      <c r="B318" s="14"/>
    </row>
    <row r="319" spans="2:2" ht="17.25" thickBot="1">
      <c r="B319" s="14"/>
    </row>
    <row r="320" spans="2:2" ht="17.25" thickBot="1">
      <c r="B320" s="14"/>
    </row>
    <row r="321" spans="2:2" ht="17.25" thickBot="1">
      <c r="B321" s="14"/>
    </row>
    <row r="322" spans="2:2" ht="17.25" thickBot="1">
      <c r="B322" s="14"/>
    </row>
    <row r="323" spans="2:2" ht="17.25" thickBot="1">
      <c r="B323" s="14"/>
    </row>
    <row r="324" spans="2:2" ht="17.25" thickBot="1">
      <c r="B324" s="14"/>
    </row>
    <row r="325" spans="2:2" ht="17.25" thickBot="1">
      <c r="B325" s="14"/>
    </row>
    <row r="326" spans="2:2" ht="17.25" thickBot="1">
      <c r="B326" s="14"/>
    </row>
    <row r="327" spans="2:2" ht="17.25" thickBot="1">
      <c r="B327" s="14"/>
    </row>
    <row r="328" spans="2:2" ht="17.25" thickBot="1">
      <c r="B328" s="14"/>
    </row>
    <row r="329" spans="2:2" ht="17.25" thickBot="1">
      <c r="B329" s="14"/>
    </row>
    <row r="330" spans="2:2" ht="17.25" thickBot="1">
      <c r="B330" s="14"/>
    </row>
    <row r="331" spans="2:2" ht="17.25" thickBot="1">
      <c r="B331" s="14"/>
    </row>
    <row r="332" spans="2:2" ht="17.25" thickBot="1">
      <c r="B332" s="14"/>
    </row>
    <row r="333" spans="2:2" ht="17.25" thickBot="1">
      <c r="B333" s="14"/>
    </row>
    <row r="334" spans="2:2" ht="17.25" thickBot="1">
      <c r="B334" s="14"/>
    </row>
    <row r="335" spans="2:2" ht="17.25" thickBot="1">
      <c r="B335" s="14"/>
    </row>
    <row r="336" spans="2:2" ht="17.25" thickBot="1">
      <c r="B336" s="14"/>
    </row>
    <row r="337" spans="2:2" ht="17.25" thickBot="1">
      <c r="B337" s="14"/>
    </row>
    <row r="338" spans="2:2" ht="17.25" thickBot="1">
      <c r="B338" s="14"/>
    </row>
    <row r="339" spans="2:2" ht="17.25" thickBot="1">
      <c r="B339" s="14"/>
    </row>
    <row r="340" spans="2:2" ht="17.25" thickBot="1">
      <c r="B340" s="14"/>
    </row>
    <row r="341" spans="2:2" ht="17.25" thickBot="1">
      <c r="B341" s="14"/>
    </row>
    <row r="342" spans="2:2" ht="17.25" thickBot="1">
      <c r="B342" s="14"/>
    </row>
    <row r="343" spans="2:2" ht="17.25" thickBot="1">
      <c r="B343" s="14"/>
    </row>
    <row r="344" spans="2:2" ht="17.25" thickBot="1">
      <c r="B344" s="14"/>
    </row>
    <row r="345" spans="2:2" ht="17.25" thickBot="1">
      <c r="B345" s="14"/>
    </row>
    <row r="346" spans="2:2" ht="17.25" thickBot="1">
      <c r="B346" s="14"/>
    </row>
    <row r="347" spans="2:2" ht="17.25" thickBot="1">
      <c r="B347" s="14"/>
    </row>
    <row r="348" spans="2:2" ht="17.25" thickBot="1">
      <c r="B348" s="14"/>
    </row>
    <row r="349" spans="2:2" ht="17.25" thickBot="1">
      <c r="B349" s="14"/>
    </row>
    <row r="350" spans="2:2" ht="17.25" thickBot="1">
      <c r="B350" s="14"/>
    </row>
    <row r="351" spans="2:2" ht="17.25" thickBot="1">
      <c r="B351" s="14"/>
    </row>
    <row r="352" spans="2:2" ht="17.25" thickBot="1">
      <c r="B352" s="14"/>
    </row>
    <row r="353" spans="2:2" ht="17.25" thickBot="1">
      <c r="B353" s="14"/>
    </row>
    <row r="354" spans="2:2" ht="17.25" thickBot="1">
      <c r="B354" s="14"/>
    </row>
    <row r="355" spans="2:2" ht="17.25" thickBot="1">
      <c r="B355" s="14"/>
    </row>
    <row r="356" spans="2:2" ht="17.25" thickBot="1">
      <c r="B356" s="14"/>
    </row>
    <row r="357" spans="2:2" ht="17.25" thickBot="1">
      <c r="B357" s="14"/>
    </row>
    <row r="358" spans="2:2" ht="17.25" thickBot="1">
      <c r="B358" s="14"/>
    </row>
    <row r="359" spans="2:2" ht="17.25" thickBot="1">
      <c r="B359" s="14"/>
    </row>
    <row r="360" spans="2:2" ht="17.25" thickBot="1">
      <c r="B360" s="14"/>
    </row>
    <row r="361" spans="2:2" ht="17.25" thickBot="1">
      <c r="B361" s="14"/>
    </row>
    <row r="362" spans="2:2" ht="17.25" thickBot="1">
      <c r="B362" s="14"/>
    </row>
    <row r="363" spans="2:2" ht="17.25" thickBot="1">
      <c r="B363" s="14"/>
    </row>
    <row r="364" spans="2:2" ht="17.25" thickBot="1">
      <c r="B364" s="14"/>
    </row>
    <row r="365" spans="2:2" ht="17.25" thickBot="1">
      <c r="B365" s="14"/>
    </row>
    <row r="366" spans="2:2" ht="17.25" thickBot="1">
      <c r="B366" s="14"/>
    </row>
    <row r="367" spans="2:2" ht="17.25" thickBot="1">
      <c r="B367" s="14"/>
    </row>
    <row r="368" spans="2:2" ht="17.25" thickBot="1">
      <c r="B368" s="14"/>
    </row>
    <row r="369" spans="2:2" ht="17.25" thickBot="1">
      <c r="B369" s="14"/>
    </row>
    <row r="370" spans="2:2" ht="17.25" thickBot="1">
      <c r="B370" s="14"/>
    </row>
    <row r="371" spans="2:2" ht="17.25" thickBot="1">
      <c r="B371" s="14"/>
    </row>
    <row r="372" spans="2:2" ht="17.25" thickBot="1">
      <c r="B372" s="14"/>
    </row>
    <row r="373" spans="2:2" ht="17.25" thickBot="1">
      <c r="B373" s="14"/>
    </row>
    <row r="374" spans="2:2" ht="17.25" thickBot="1">
      <c r="B374" s="14"/>
    </row>
    <row r="375" spans="2:2" ht="17.25" thickBot="1">
      <c r="B375" s="14"/>
    </row>
    <row r="376" spans="2:2" ht="17.25" thickBot="1">
      <c r="B376" s="14"/>
    </row>
    <row r="377" spans="2:2" ht="17.25" thickBot="1">
      <c r="B377" s="14"/>
    </row>
    <row r="378" spans="2:2" ht="17.25" thickBot="1">
      <c r="B378" s="14"/>
    </row>
    <row r="379" spans="2:2" ht="17.25" thickBot="1">
      <c r="B379" s="14"/>
    </row>
    <row r="380" spans="2:2" ht="17.25" thickBot="1">
      <c r="B380" s="14"/>
    </row>
    <row r="381" spans="2:2" ht="17.25" thickBot="1">
      <c r="B381" s="14"/>
    </row>
    <row r="382" spans="2:2" ht="17.25" thickBot="1">
      <c r="B382" s="14"/>
    </row>
    <row r="383" spans="2:2" ht="17.25" thickBot="1">
      <c r="B383" s="14"/>
    </row>
    <row r="384" spans="2:2" ht="17.25" thickBot="1">
      <c r="B384" s="14"/>
    </row>
    <row r="385" spans="2:2" ht="17.25" thickBot="1">
      <c r="B385" s="14"/>
    </row>
    <row r="386" spans="2:2" ht="17.25" thickBot="1">
      <c r="B386" s="14"/>
    </row>
    <row r="387" spans="2:2" ht="17.25" thickBot="1">
      <c r="B387" s="14"/>
    </row>
    <row r="388" spans="2:2" ht="17.25" thickBot="1">
      <c r="B388" s="14"/>
    </row>
    <row r="389" spans="2:2" ht="17.25" thickBot="1">
      <c r="B389" s="14"/>
    </row>
    <row r="390" spans="2:2" ht="17.25" thickBot="1">
      <c r="B390" s="14"/>
    </row>
    <row r="391" spans="2:2" ht="17.25" thickBot="1">
      <c r="B391" s="14"/>
    </row>
    <row r="392" spans="2:2" ht="17.25" thickBot="1">
      <c r="B392" s="14"/>
    </row>
    <row r="393" spans="2:2" ht="17.25" thickBot="1">
      <c r="B393" s="14"/>
    </row>
    <row r="394" spans="2:2" ht="17.25" thickBot="1">
      <c r="B394" s="14"/>
    </row>
    <row r="395" spans="2:2" ht="17.25" thickBot="1">
      <c r="B395" s="14"/>
    </row>
    <row r="396" spans="2:2" ht="17.25" thickBot="1">
      <c r="B396" s="14"/>
    </row>
    <row r="397" spans="2:2" ht="17.25" thickBot="1">
      <c r="B397" s="14"/>
    </row>
    <row r="398" spans="2:2" ht="17.25" thickBot="1">
      <c r="B398" s="14"/>
    </row>
    <row r="399" spans="2:2" ht="17.25" thickBot="1">
      <c r="B399" s="14"/>
    </row>
    <row r="400" spans="2:2" ht="17.25" thickBot="1">
      <c r="B400" s="14"/>
    </row>
    <row r="401" spans="2:2" ht="17.25" thickBot="1">
      <c r="B401" s="14"/>
    </row>
    <row r="402" spans="2:2" ht="17.25" thickBot="1">
      <c r="B402" s="14"/>
    </row>
    <row r="403" spans="2:2" ht="17.25" thickBot="1">
      <c r="B403" s="14"/>
    </row>
    <row r="404" spans="2:2" ht="17.25" thickBot="1">
      <c r="B404" s="14"/>
    </row>
    <row r="405" spans="2:2" ht="17.25" thickBot="1">
      <c r="B405" s="14"/>
    </row>
    <row r="406" spans="2:2" ht="17.25" thickBot="1">
      <c r="B406" s="14"/>
    </row>
    <row r="407" spans="2:2" ht="17.25" thickBot="1">
      <c r="B407" s="14"/>
    </row>
    <row r="408" spans="2:2" ht="17.25" thickBot="1">
      <c r="B408" s="14"/>
    </row>
    <row r="409" spans="2:2" ht="17.25" thickBot="1">
      <c r="B409" s="14"/>
    </row>
    <row r="410" spans="2:2" ht="17.25" thickBot="1">
      <c r="B410" s="14"/>
    </row>
    <row r="411" spans="2:2" ht="17.25" thickBot="1">
      <c r="B411" s="14"/>
    </row>
    <row r="412" spans="2:2" ht="17.25" thickBot="1">
      <c r="B412" s="14"/>
    </row>
    <row r="413" spans="2:2" ht="17.25" thickBot="1">
      <c r="B413" s="14"/>
    </row>
    <row r="414" spans="2:2" ht="17.25" thickBot="1">
      <c r="B414" s="14"/>
    </row>
    <row r="415" spans="2:2" ht="17.25" thickBot="1">
      <c r="B415" s="14"/>
    </row>
    <row r="416" spans="2:2" ht="17.25" thickBot="1">
      <c r="B416" s="14"/>
    </row>
    <row r="417" spans="2:2" ht="17.25" thickBot="1">
      <c r="B417" s="14"/>
    </row>
    <row r="418" spans="2:2" ht="17.25" thickBot="1">
      <c r="B418" s="14"/>
    </row>
    <row r="419" spans="2:2" ht="17.25" thickBot="1">
      <c r="B419" s="14"/>
    </row>
    <row r="420" spans="2:2" ht="17.25" thickBot="1">
      <c r="B420" s="14"/>
    </row>
    <row r="421" spans="2:2" ht="17.25" thickBot="1">
      <c r="B421" s="14"/>
    </row>
    <row r="422" spans="2:2" ht="17.25" thickBot="1">
      <c r="B422" s="14"/>
    </row>
    <row r="423" spans="2:2" ht="17.25" thickBot="1">
      <c r="B423" s="14"/>
    </row>
    <row r="424" spans="2:2" ht="17.25" thickBot="1">
      <c r="B424" s="14"/>
    </row>
    <row r="425" spans="2:2" ht="17.25" thickBot="1">
      <c r="B425" s="14"/>
    </row>
    <row r="426" spans="2:2" ht="17.25" thickBot="1">
      <c r="B426" s="14"/>
    </row>
    <row r="427" spans="2:2" ht="17.25" thickBot="1">
      <c r="B427" s="14"/>
    </row>
    <row r="428" spans="2:2" ht="17.25" thickBot="1">
      <c r="B428" s="14"/>
    </row>
    <row r="429" spans="2:2" ht="17.25" thickBot="1">
      <c r="B429" s="14"/>
    </row>
    <row r="430" spans="2:2" ht="17.25" thickBot="1">
      <c r="B430" s="14"/>
    </row>
    <row r="431" spans="2:2" ht="17.25" thickBot="1">
      <c r="B431" s="14"/>
    </row>
    <row r="432" spans="2:2" ht="17.25" thickBot="1">
      <c r="B432" s="14"/>
    </row>
    <row r="433" spans="2:2" ht="17.25" thickBot="1">
      <c r="B433" s="14"/>
    </row>
    <row r="434" spans="2:2" ht="17.25" thickBot="1">
      <c r="B434" s="14"/>
    </row>
    <row r="435" spans="2:2" ht="17.25" thickBot="1">
      <c r="B435" s="14"/>
    </row>
    <row r="436" spans="2:2" ht="17.25" thickBot="1">
      <c r="B436" s="14"/>
    </row>
    <row r="437" spans="2:2" ht="17.25" thickBot="1">
      <c r="B437" s="14"/>
    </row>
    <row r="438" spans="2:2" ht="17.25" thickBot="1">
      <c r="B438" s="14"/>
    </row>
    <row r="439" spans="2:2" ht="17.25" thickBot="1">
      <c r="B439" s="14"/>
    </row>
    <row r="440" spans="2:2" ht="17.25" thickBot="1">
      <c r="B440" s="14"/>
    </row>
    <row r="441" spans="2:2" ht="17.25" thickBot="1">
      <c r="B441" s="14"/>
    </row>
    <row r="442" spans="2:2" ht="17.25" thickBot="1">
      <c r="B442" s="14"/>
    </row>
    <row r="443" spans="2:2" ht="17.25" thickBot="1">
      <c r="B443" s="14"/>
    </row>
    <row r="444" spans="2:2" ht="17.25" thickBot="1">
      <c r="B444" s="14"/>
    </row>
    <row r="445" spans="2:2" ht="17.25" thickBot="1">
      <c r="B445" s="14"/>
    </row>
    <row r="446" spans="2:2" ht="17.25" thickBot="1">
      <c r="B446" s="14"/>
    </row>
    <row r="447" spans="2:2" ht="17.25" thickBot="1">
      <c r="B447" s="14"/>
    </row>
    <row r="448" spans="2:2" ht="17.25" thickBot="1">
      <c r="B448" s="14"/>
    </row>
    <row r="449" spans="2:2" ht="17.25" thickBot="1">
      <c r="B449" s="14"/>
    </row>
    <row r="450" spans="2:2" ht="17.25" thickBot="1">
      <c r="B450" s="14"/>
    </row>
    <row r="451" spans="2:2" ht="17.25" thickBot="1">
      <c r="B451" s="14"/>
    </row>
    <row r="452" spans="2:2" ht="17.25" thickBot="1">
      <c r="B452" s="14"/>
    </row>
    <row r="453" spans="2:2" ht="17.25" thickBot="1">
      <c r="B453" s="14"/>
    </row>
    <row r="454" spans="2:2" ht="17.25" thickBot="1">
      <c r="B454" s="14"/>
    </row>
    <row r="455" spans="2:2" ht="17.25" thickBot="1">
      <c r="B455" s="14"/>
    </row>
    <row r="456" spans="2:2" ht="17.25" thickBot="1">
      <c r="B456" s="14"/>
    </row>
    <row r="457" spans="2:2" ht="17.25" thickBot="1">
      <c r="B457" s="14"/>
    </row>
    <row r="458" spans="2:2" ht="17.25" thickBot="1">
      <c r="B458" s="14"/>
    </row>
    <row r="459" spans="2:2" ht="17.25" thickBot="1">
      <c r="B459" s="14"/>
    </row>
    <row r="460" spans="2:2" ht="17.25" thickBot="1">
      <c r="B460" s="14"/>
    </row>
    <row r="461" spans="2:2" ht="17.25" thickBot="1">
      <c r="B461" s="14"/>
    </row>
    <row r="462" spans="2:2" ht="17.25" thickBot="1">
      <c r="B462" s="14"/>
    </row>
    <row r="463" spans="2:2" ht="17.25" thickBot="1">
      <c r="B463" s="14"/>
    </row>
    <row r="464" spans="2:2" ht="17.25" thickBot="1">
      <c r="B464" s="14"/>
    </row>
    <row r="465" spans="2:2" ht="17.25" thickBot="1">
      <c r="B465" s="14"/>
    </row>
    <row r="466" spans="2:2" ht="17.25" thickBot="1">
      <c r="B466" s="14"/>
    </row>
    <row r="467" spans="2:2" ht="17.25" thickBot="1">
      <c r="B467" s="14"/>
    </row>
    <row r="468" spans="2:2" ht="17.25" thickBot="1">
      <c r="B468" s="14"/>
    </row>
    <row r="469" spans="2:2" ht="17.25" thickBot="1">
      <c r="B469" s="14"/>
    </row>
    <row r="470" spans="2:2" ht="17.25" thickBot="1">
      <c r="B470" s="14"/>
    </row>
    <row r="471" spans="2:2" ht="17.25" thickBot="1">
      <c r="B471" s="14"/>
    </row>
    <row r="472" spans="2:2" ht="17.25" thickBot="1">
      <c r="B472" s="14"/>
    </row>
    <row r="473" spans="2:2" ht="17.25" thickBot="1">
      <c r="B473" s="14"/>
    </row>
    <row r="474" spans="2:2" ht="17.25" thickBot="1">
      <c r="B474" s="14"/>
    </row>
    <row r="475" spans="2:2" ht="17.25" thickBot="1">
      <c r="B475" s="14"/>
    </row>
    <row r="476" spans="2:2" ht="17.25" thickBot="1">
      <c r="B476" s="14"/>
    </row>
    <row r="477" spans="2:2" ht="17.25" thickBot="1">
      <c r="B477" s="14"/>
    </row>
    <row r="478" spans="2:2" ht="17.25" thickBot="1">
      <c r="B478" s="14"/>
    </row>
    <row r="479" spans="2:2" ht="17.25" thickBot="1">
      <c r="B479" s="14"/>
    </row>
    <row r="480" spans="2:2" ht="17.25" thickBot="1">
      <c r="B480" s="14"/>
    </row>
    <row r="481" spans="2:2" ht="17.25" thickBot="1">
      <c r="B481" s="14"/>
    </row>
    <row r="482" spans="2:2" ht="17.25" thickBot="1">
      <c r="B482" s="14"/>
    </row>
    <row r="483" spans="2:2" ht="17.25" thickBot="1">
      <c r="B483" s="14"/>
    </row>
    <row r="484" spans="2:2" ht="17.25" thickBot="1">
      <c r="B484" s="14"/>
    </row>
    <row r="485" spans="2:2" ht="17.25" thickBot="1">
      <c r="B485" s="14"/>
    </row>
    <row r="486" spans="2:2" ht="17.25" thickBot="1">
      <c r="B486" s="14"/>
    </row>
    <row r="487" spans="2:2" ht="17.25" thickBot="1">
      <c r="B487" s="14"/>
    </row>
    <row r="488" spans="2:2" ht="17.25" thickBot="1">
      <c r="B488" s="14"/>
    </row>
    <row r="489" spans="2:2" ht="17.25" thickBot="1">
      <c r="B489" s="14"/>
    </row>
    <row r="490" spans="2:2" ht="17.25" thickBot="1">
      <c r="B490" s="14"/>
    </row>
    <row r="491" spans="2:2" ht="17.25" thickBot="1">
      <c r="B491" s="14"/>
    </row>
    <row r="492" spans="2:2" ht="17.25" thickBot="1">
      <c r="B492" s="14"/>
    </row>
    <row r="493" spans="2:2" ht="17.25" thickBot="1">
      <c r="B493" s="14"/>
    </row>
    <row r="494" spans="2:2" ht="17.25" thickBot="1">
      <c r="B494" s="14"/>
    </row>
    <row r="495" spans="2:2" ht="17.25" thickBot="1">
      <c r="B495" s="14"/>
    </row>
    <row r="496" spans="2:2" ht="17.25" thickBot="1">
      <c r="B496" s="14"/>
    </row>
    <row r="497" spans="2:2" ht="17.25" thickBot="1">
      <c r="B497" s="14"/>
    </row>
    <row r="498" spans="2:2" ht="17.25" thickBot="1">
      <c r="B498" s="14"/>
    </row>
    <row r="499" spans="2:2" ht="17.25" thickBot="1">
      <c r="B499" s="14"/>
    </row>
    <row r="500" spans="2:2" ht="17.25" thickBot="1">
      <c r="B500" s="14"/>
    </row>
    <row r="501" spans="2:2" ht="17.25" thickBot="1">
      <c r="B501" s="14"/>
    </row>
    <row r="502" spans="2:2" ht="17.25" thickBot="1">
      <c r="B502" s="14"/>
    </row>
    <row r="503" spans="2:2" ht="17.25" thickBot="1">
      <c r="B503" s="14"/>
    </row>
    <row r="504" spans="2:2" ht="17.25" thickBot="1">
      <c r="B504" s="14"/>
    </row>
    <row r="505" spans="2:2" ht="17.25" thickBot="1">
      <c r="B505" s="14"/>
    </row>
    <row r="506" spans="2:2" ht="17.25" thickBot="1">
      <c r="B506" s="14"/>
    </row>
    <row r="507" spans="2:2" ht="17.25" thickBot="1">
      <c r="B507" s="14"/>
    </row>
    <row r="508" spans="2:2" ht="17.25" thickBot="1">
      <c r="B508" s="14"/>
    </row>
    <row r="509" spans="2:2" ht="17.25" thickBot="1">
      <c r="B509" s="14"/>
    </row>
    <row r="510" spans="2:2" ht="17.25" thickBot="1">
      <c r="B510" s="14"/>
    </row>
    <row r="511" spans="2:2" ht="17.25" thickBot="1">
      <c r="B511" s="14"/>
    </row>
    <row r="512" spans="2:2" ht="17.25" thickBot="1">
      <c r="B512" s="14"/>
    </row>
    <row r="513" spans="2:2" ht="17.25" thickBot="1">
      <c r="B513" s="14"/>
    </row>
    <row r="514" spans="2:2" ht="17.25" thickBot="1">
      <c r="B514" s="14"/>
    </row>
    <row r="515" spans="2:2" ht="17.25" thickBot="1">
      <c r="B515" s="14"/>
    </row>
    <row r="516" spans="2:2" ht="17.25" thickBot="1">
      <c r="B516" s="14"/>
    </row>
    <row r="517" spans="2:2" ht="17.25" thickBot="1">
      <c r="B517" s="14"/>
    </row>
    <row r="518" spans="2:2" ht="17.25" thickBot="1">
      <c r="B518" s="14"/>
    </row>
    <row r="519" spans="2:2" ht="17.25" thickBot="1">
      <c r="B519" s="14"/>
    </row>
    <row r="520" spans="2:2" ht="17.25" thickBot="1">
      <c r="B520" s="14"/>
    </row>
    <row r="521" spans="2:2" ht="17.25" thickBot="1">
      <c r="B521" s="14"/>
    </row>
    <row r="522" spans="2:2" ht="17.25" thickBot="1">
      <c r="B522" s="14"/>
    </row>
    <row r="523" spans="2:2" ht="17.25" thickBot="1">
      <c r="B523" s="14"/>
    </row>
    <row r="524" spans="2:2" ht="17.25" thickBot="1">
      <c r="B524" s="14"/>
    </row>
    <row r="525" spans="2:2" ht="17.25" thickBot="1">
      <c r="B525" s="14"/>
    </row>
    <row r="526" spans="2:2" ht="17.25" thickBot="1">
      <c r="B526" s="14"/>
    </row>
    <row r="527" spans="2:2" ht="17.25" thickBot="1">
      <c r="B527" s="14"/>
    </row>
    <row r="528" spans="2:2" ht="17.25" thickBot="1">
      <c r="B528" s="14"/>
    </row>
    <row r="529" spans="2:2" ht="17.25" thickBot="1">
      <c r="B529" s="14"/>
    </row>
    <row r="530" spans="2:2" ht="17.25" thickBot="1">
      <c r="B530" s="14"/>
    </row>
    <row r="531" spans="2:2" ht="17.25" thickBot="1">
      <c r="B531" s="14"/>
    </row>
    <row r="532" spans="2:2" ht="17.25" thickBot="1">
      <c r="B532" s="14"/>
    </row>
    <row r="533" spans="2:2" ht="17.25" thickBot="1">
      <c r="B533" s="14"/>
    </row>
    <row r="534" spans="2:2" ht="17.25" thickBot="1">
      <c r="B534" s="14"/>
    </row>
    <row r="535" spans="2:2" ht="17.25" thickBot="1">
      <c r="B535" s="14"/>
    </row>
    <row r="536" spans="2:2" ht="17.25" thickBot="1">
      <c r="B536" s="14"/>
    </row>
    <row r="537" spans="2:2" ht="17.25" thickBot="1">
      <c r="B537" s="14"/>
    </row>
    <row r="538" spans="2:2" ht="17.25" thickBot="1">
      <c r="B538" s="14"/>
    </row>
    <row r="539" spans="2:2" ht="17.25" thickBot="1">
      <c r="B539" s="14"/>
    </row>
    <row r="540" spans="2:2" ht="17.25" thickBot="1">
      <c r="B540" s="14"/>
    </row>
    <row r="541" spans="2:2" ht="17.25" thickBot="1">
      <c r="B541" s="14"/>
    </row>
    <row r="542" spans="2:2" ht="17.25" thickBot="1">
      <c r="B542" s="14"/>
    </row>
    <row r="543" spans="2:2" ht="17.25" thickBot="1">
      <c r="B543" s="14"/>
    </row>
    <row r="544" spans="2:2" ht="17.25" thickBot="1">
      <c r="B544" s="14"/>
    </row>
    <row r="545" spans="2:2" ht="17.25" thickBot="1">
      <c r="B545" s="14"/>
    </row>
    <row r="546" spans="2:2" ht="17.25" thickBot="1">
      <c r="B546" s="14"/>
    </row>
    <row r="547" spans="2:2" ht="17.25" thickBot="1">
      <c r="B547" s="14"/>
    </row>
    <row r="548" spans="2:2" ht="17.25" thickBot="1">
      <c r="B548" s="14"/>
    </row>
    <row r="549" spans="2:2" ht="17.25" thickBot="1">
      <c r="B549" s="14"/>
    </row>
    <row r="550" spans="2:2" ht="17.25" thickBot="1">
      <c r="B550" s="14"/>
    </row>
    <row r="551" spans="2:2" ht="17.25" thickBot="1">
      <c r="B551" s="14"/>
    </row>
    <row r="552" spans="2:2" ht="17.25" thickBot="1">
      <c r="B552" s="14"/>
    </row>
    <row r="553" spans="2:2" ht="17.25" thickBot="1">
      <c r="B553" s="14"/>
    </row>
    <row r="554" spans="2:2" ht="17.25" thickBot="1">
      <c r="B554" s="14"/>
    </row>
    <row r="555" spans="2:2" ht="17.25" thickBot="1">
      <c r="B555" s="14"/>
    </row>
    <row r="556" spans="2:2" ht="17.25" thickBot="1">
      <c r="B556" s="14"/>
    </row>
    <row r="557" spans="2:2" ht="17.25" thickBot="1">
      <c r="B557" s="14"/>
    </row>
    <row r="558" spans="2:2" ht="17.25" thickBot="1">
      <c r="B558" s="14"/>
    </row>
    <row r="559" spans="2:2" ht="17.25" thickBot="1">
      <c r="B559" s="14"/>
    </row>
    <row r="560" spans="2:2" ht="17.25" thickBot="1">
      <c r="B560" s="14"/>
    </row>
    <row r="561" spans="2:2" ht="17.25" thickBot="1">
      <c r="B561" s="14"/>
    </row>
    <row r="562" spans="2:2" ht="17.25" thickBot="1">
      <c r="B562" s="14"/>
    </row>
    <row r="563" spans="2:2" ht="17.25" thickBot="1">
      <c r="B563" s="14"/>
    </row>
    <row r="564" spans="2:2" ht="17.25" thickBot="1">
      <c r="B564" s="14"/>
    </row>
    <row r="565" spans="2:2" ht="17.25" thickBot="1">
      <c r="B565" s="14"/>
    </row>
    <row r="566" spans="2:2" ht="17.25" thickBot="1">
      <c r="B566" s="14"/>
    </row>
    <row r="567" spans="2:2" ht="17.25" thickBot="1">
      <c r="B567" s="14"/>
    </row>
    <row r="568" spans="2:2" ht="17.25" thickBot="1">
      <c r="B568" s="14"/>
    </row>
    <row r="569" spans="2:2" ht="17.25" thickBot="1">
      <c r="B569" s="14"/>
    </row>
    <row r="570" spans="2:2" ht="17.25" thickBot="1">
      <c r="B570" s="14"/>
    </row>
    <row r="571" spans="2:2" ht="17.25" thickBot="1">
      <c r="B571" s="14"/>
    </row>
    <row r="572" spans="2:2" ht="17.25" thickBot="1">
      <c r="B572" s="14"/>
    </row>
    <row r="573" spans="2:2" ht="17.25" thickBot="1">
      <c r="B573" s="14"/>
    </row>
    <row r="574" spans="2:2" ht="17.25" thickBot="1">
      <c r="B574" s="14"/>
    </row>
    <row r="575" spans="2:2" ht="17.25" thickBot="1">
      <c r="B575" s="14"/>
    </row>
    <row r="576" spans="2:2" ht="17.25" thickBot="1">
      <c r="B576" s="14"/>
    </row>
    <row r="577" spans="2:2" ht="17.25" thickBot="1">
      <c r="B577" s="14"/>
    </row>
    <row r="578" spans="2:2" ht="17.25" thickBot="1">
      <c r="B578" s="14"/>
    </row>
    <row r="579" spans="2:2" ht="17.25" thickBot="1">
      <c r="B579" s="14"/>
    </row>
    <row r="580" spans="2:2" ht="17.25" thickBot="1">
      <c r="B580" s="14"/>
    </row>
    <row r="581" spans="2:2" ht="17.25" thickBot="1">
      <c r="B581" s="14"/>
    </row>
    <row r="582" spans="2:2" ht="17.25" thickBot="1">
      <c r="B582" s="14"/>
    </row>
    <row r="583" spans="2:2" ht="17.25" thickBot="1">
      <c r="B583" s="14"/>
    </row>
    <row r="584" spans="2:2" ht="17.25" thickBot="1">
      <c r="B584" s="14"/>
    </row>
    <row r="585" spans="2:2" ht="17.25" thickBot="1">
      <c r="B585" s="14"/>
    </row>
    <row r="586" spans="2:2" ht="17.25" thickBot="1">
      <c r="B586" s="14"/>
    </row>
    <row r="587" spans="2:2" ht="17.25" thickBot="1">
      <c r="B587" s="14"/>
    </row>
    <row r="588" spans="2:2" ht="17.25" thickBot="1">
      <c r="B588" s="14"/>
    </row>
    <row r="589" spans="2:2" ht="17.25" thickBot="1">
      <c r="B589" s="14"/>
    </row>
    <row r="590" spans="2:2" ht="17.25" thickBot="1">
      <c r="B590" s="14"/>
    </row>
    <row r="591" spans="2:2" ht="17.25" thickBot="1">
      <c r="B591" s="14"/>
    </row>
    <row r="592" spans="2:2" ht="17.25" thickBot="1">
      <c r="B592" s="14"/>
    </row>
    <row r="593" spans="2:2" ht="17.25" thickBot="1">
      <c r="B593" s="14"/>
    </row>
    <row r="594" spans="2:2" ht="17.25" thickBot="1">
      <c r="B594" s="14"/>
    </row>
    <row r="595" spans="2:2" ht="17.25" thickBot="1">
      <c r="B595" s="14"/>
    </row>
    <row r="596" spans="2:2" ht="17.25" thickBot="1">
      <c r="B596" s="14"/>
    </row>
    <row r="597" spans="2:2" ht="17.25" thickBot="1">
      <c r="B597" s="14"/>
    </row>
    <row r="598" spans="2:2" ht="17.25" thickBot="1">
      <c r="B598" s="14"/>
    </row>
    <row r="599" spans="2:2" ht="17.25" thickBot="1">
      <c r="B599" s="14"/>
    </row>
    <row r="600" spans="2:2" ht="17.25" thickBot="1">
      <c r="B600" s="14"/>
    </row>
    <row r="601" spans="2:2" ht="17.25" thickBot="1">
      <c r="B601" s="14"/>
    </row>
    <row r="602" spans="2:2" ht="17.25" thickBot="1">
      <c r="B602" s="14"/>
    </row>
    <row r="603" spans="2:2" ht="17.25" thickBot="1">
      <c r="B603" s="14"/>
    </row>
    <row r="604" spans="2:2" ht="17.25" thickBot="1">
      <c r="B604" s="14"/>
    </row>
    <row r="605" spans="2:2" ht="17.25" thickBot="1">
      <c r="B605" s="14"/>
    </row>
    <row r="606" spans="2:2" ht="17.25" thickBot="1">
      <c r="B606" s="14"/>
    </row>
    <row r="607" spans="2:2" ht="17.25" thickBot="1">
      <c r="B607" s="14"/>
    </row>
    <row r="608" spans="2:2" ht="17.25" thickBot="1">
      <c r="B608" s="14"/>
    </row>
    <row r="609" spans="2:2" ht="17.25" thickBot="1">
      <c r="B609" s="14"/>
    </row>
    <row r="610" spans="2:2" ht="17.25" thickBot="1">
      <c r="B610" s="14"/>
    </row>
    <row r="611" spans="2:2" ht="17.25" thickBot="1">
      <c r="B611" s="14"/>
    </row>
    <row r="612" spans="2:2" ht="17.25" thickBot="1">
      <c r="B612" s="14"/>
    </row>
    <row r="613" spans="2:2" ht="17.25" thickBot="1">
      <c r="B613" s="14"/>
    </row>
    <row r="614" spans="2:2" ht="17.25" thickBot="1">
      <c r="B614" s="14"/>
    </row>
    <row r="615" spans="2:2" ht="17.25" thickBot="1">
      <c r="B615" s="14"/>
    </row>
    <row r="616" spans="2:2" ht="17.25" thickBot="1">
      <c r="B616" s="14"/>
    </row>
    <row r="617" spans="2:2" ht="17.25" thickBot="1">
      <c r="B617" s="14"/>
    </row>
    <row r="618" spans="2:2" ht="17.25" thickBot="1">
      <c r="B618" s="14"/>
    </row>
    <row r="619" spans="2:2" ht="17.25" thickBot="1">
      <c r="B619" s="14"/>
    </row>
    <row r="620" spans="2:2" ht="17.25" thickBot="1">
      <c r="B620" s="14"/>
    </row>
    <row r="621" spans="2:2" ht="17.25" thickBot="1">
      <c r="B621" s="14"/>
    </row>
    <row r="622" spans="2:2" ht="17.25" thickBot="1">
      <c r="B622" s="14"/>
    </row>
    <row r="623" spans="2:2" ht="17.25" thickBot="1">
      <c r="B623" s="14"/>
    </row>
    <row r="624" spans="2:2" ht="17.25" thickBot="1">
      <c r="B624" s="14"/>
    </row>
    <row r="625" spans="2:2" ht="17.25" thickBot="1">
      <c r="B625" s="14"/>
    </row>
    <row r="626" spans="2:2" ht="17.25" thickBot="1">
      <c r="B626" s="14"/>
    </row>
    <row r="627" spans="2:2" ht="17.25" thickBot="1">
      <c r="B627" s="14"/>
    </row>
    <row r="628" spans="2:2" ht="17.25" thickBot="1">
      <c r="B628" s="14"/>
    </row>
    <row r="629" spans="2:2" ht="17.25" thickBot="1">
      <c r="B629" s="14"/>
    </row>
    <row r="630" spans="2:2" ht="17.25" thickBot="1">
      <c r="B630" s="14"/>
    </row>
    <row r="631" spans="2:2" ht="17.25" thickBot="1">
      <c r="B631" s="14"/>
    </row>
    <row r="632" spans="2:2" ht="17.25" thickBot="1">
      <c r="B632" s="14"/>
    </row>
    <row r="633" spans="2:2" ht="17.25" thickBot="1">
      <c r="B633" s="14"/>
    </row>
    <row r="634" spans="2:2" ht="17.25" thickBot="1">
      <c r="B634" s="14"/>
    </row>
    <row r="635" spans="2:2" ht="17.25" thickBot="1">
      <c r="B635" s="14"/>
    </row>
    <row r="636" spans="2:2" ht="17.25" thickBot="1">
      <c r="B636" s="14"/>
    </row>
    <row r="637" spans="2:2" ht="17.25" thickBot="1">
      <c r="B637" s="14"/>
    </row>
    <row r="638" spans="2:2" ht="17.25" thickBot="1">
      <c r="B638" s="14"/>
    </row>
    <row r="639" spans="2:2" ht="17.25" thickBot="1">
      <c r="B639" s="14"/>
    </row>
    <row r="640" spans="2:2" ht="17.25" thickBot="1">
      <c r="B640" s="14"/>
    </row>
    <row r="641" spans="2:2" ht="17.25" thickBot="1">
      <c r="B641" s="14"/>
    </row>
    <row r="642" spans="2:2" ht="17.25" thickBot="1">
      <c r="B642" s="14"/>
    </row>
    <row r="643" spans="2:2" ht="17.25" thickBot="1">
      <c r="B643" s="14"/>
    </row>
    <row r="644" spans="2:2" ht="17.25" thickBot="1">
      <c r="B644" s="14"/>
    </row>
    <row r="645" spans="2:2" ht="17.25" thickBot="1">
      <c r="B645" s="14"/>
    </row>
    <row r="646" spans="2:2" ht="17.25" thickBot="1">
      <c r="B646" s="14"/>
    </row>
    <row r="647" spans="2:2" ht="17.25" thickBot="1">
      <c r="B647" s="14"/>
    </row>
    <row r="648" spans="2:2" ht="17.25" thickBot="1">
      <c r="B648" s="14"/>
    </row>
    <row r="649" spans="2:2" ht="17.25" thickBot="1">
      <c r="B649" s="14"/>
    </row>
    <row r="650" spans="2:2" ht="17.25" thickBot="1">
      <c r="B650" s="14"/>
    </row>
    <row r="651" spans="2:2" ht="17.25" thickBot="1">
      <c r="B651" s="14"/>
    </row>
    <row r="652" spans="2:2" ht="17.25" thickBot="1">
      <c r="B652" s="14"/>
    </row>
    <row r="653" spans="2:2" ht="17.25" thickBot="1">
      <c r="B653" s="14"/>
    </row>
    <row r="654" spans="2:2" ht="17.25" thickBot="1">
      <c r="B654" s="14"/>
    </row>
    <row r="655" spans="2:2" ht="17.25" thickBot="1">
      <c r="B655" s="14"/>
    </row>
    <row r="656" spans="2:2" ht="17.25" thickBot="1">
      <c r="B656" s="14"/>
    </row>
    <row r="657" spans="2:2" ht="17.25" thickBot="1">
      <c r="B657" s="14"/>
    </row>
    <row r="658" spans="2:2" ht="17.25" thickBot="1">
      <c r="B658" s="14"/>
    </row>
    <row r="659" spans="2:2" ht="17.25" thickBot="1">
      <c r="B659" s="14"/>
    </row>
    <row r="660" spans="2:2" ht="17.25" thickBot="1">
      <c r="B660" s="14"/>
    </row>
    <row r="661" spans="2:2" ht="17.25" thickBot="1">
      <c r="B661" s="14"/>
    </row>
    <row r="662" spans="2:2" ht="17.25" thickBot="1">
      <c r="B662" s="14"/>
    </row>
    <row r="663" spans="2:2" ht="17.25" thickBot="1">
      <c r="B663" s="14"/>
    </row>
    <row r="664" spans="2:2" ht="17.25" thickBot="1">
      <c r="B664" s="14"/>
    </row>
    <row r="665" spans="2:2" ht="17.25" thickBot="1">
      <c r="B665" s="14"/>
    </row>
    <row r="666" spans="2:2" ht="17.25" thickBot="1">
      <c r="B666" s="14"/>
    </row>
    <row r="667" spans="2:2" ht="17.25" thickBot="1">
      <c r="B667" s="14"/>
    </row>
    <row r="668" spans="2:2" ht="17.25" thickBot="1">
      <c r="B668" s="14"/>
    </row>
    <row r="669" spans="2:2" ht="17.25" thickBot="1">
      <c r="B669" s="14"/>
    </row>
    <row r="670" spans="2:2" ht="17.25" thickBot="1">
      <c r="B670" s="14"/>
    </row>
    <row r="671" spans="2:2" ht="17.25" thickBot="1">
      <c r="B671" s="14"/>
    </row>
    <row r="672" spans="2:2" ht="17.25" thickBot="1">
      <c r="B672" s="14"/>
    </row>
    <row r="673" spans="2:2" ht="17.25" thickBot="1">
      <c r="B673" s="14"/>
    </row>
    <row r="674" spans="2:2" ht="17.25" thickBot="1">
      <c r="B674" s="14"/>
    </row>
    <row r="675" spans="2:2" ht="17.25" thickBot="1">
      <c r="B675" s="14"/>
    </row>
    <row r="676" spans="2:2" ht="17.25" thickBot="1">
      <c r="B676" s="14"/>
    </row>
    <row r="677" spans="2:2" ht="17.25" thickBot="1">
      <c r="B677" s="14"/>
    </row>
    <row r="678" spans="2:2" ht="17.25" thickBot="1">
      <c r="B678" s="14"/>
    </row>
    <row r="679" spans="2:2" ht="17.25" thickBot="1">
      <c r="B679" s="14"/>
    </row>
    <row r="680" spans="2:2" ht="17.25" thickBot="1">
      <c r="B680" s="14"/>
    </row>
    <row r="681" spans="2:2" ht="17.25" thickBot="1">
      <c r="B681" s="14"/>
    </row>
    <row r="682" spans="2:2" ht="17.25" thickBot="1">
      <c r="B682" s="14"/>
    </row>
    <row r="683" spans="2:2" ht="17.25" thickBot="1">
      <c r="B683" s="14"/>
    </row>
    <row r="684" spans="2:2" ht="17.25" thickBot="1">
      <c r="B684" s="14"/>
    </row>
    <row r="685" spans="2:2" ht="17.25" thickBot="1">
      <c r="B685" s="14"/>
    </row>
    <row r="686" spans="2:2" ht="17.25" thickBot="1">
      <c r="B686" s="14"/>
    </row>
    <row r="687" spans="2:2" ht="17.25" thickBot="1">
      <c r="B687" s="14"/>
    </row>
    <row r="688" spans="2:2" ht="17.25" thickBot="1">
      <c r="B688" s="14"/>
    </row>
    <row r="689" spans="2:2" ht="17.25" thickBot="1">
      <c r="B689" s="14"/>
    </row>
    <row r="690" spans="2:2" ht="17.25" thickBot="1">
      <c r="B690" s="14"/>
    </row>
    <row r="691" spans="2:2" ht="17.25" thickBot="1">
      <c r="B691" s="14"/>
    </row>
    <row r="692" spans="2:2" ht="17.25" thickBot="1">
      <c r="B692" s="14"/>
    </row>
    <row r="693" spans="2:2" ht="17.25" thickBot="1">
      <c r="B693" s="14"/>
    </row>
    <row r="694" spans="2:2" ht="17.25" thickBot="1">
      <c r="B694" s="14"/>
    </row>
    <row r="695" spans="2:2" ht="17.25" thickBot="1">
      <c r="B695" s="14"/>
    </row>
    <row r="696" spans="2:2" ht="17.25" thickBot="1">
      <c r="B696" s="14"/>
    </row>
    <row r="697" spans="2:2" ht="17.25" thickBot="1">
      <c r="B697" s="14"/>
    </row>
    <row r="698" spans="2:2" ht="17.25" thickBot="1">
      <c r="B698" s="14"/>
    </row>
    <row r="699" spans="2:2" ht="17.25" thickBot="1">
      <c r="B699" s="14"/>
    </row>
    <row r="700" spans="2:2" ht="17.25" thickBot="1">
      <c r="B700" s="14"/>
    </row>
    <row r="701" spans="2:2" ht="17.25" thickBot="1">
      <c r="B701" s="14"/>
    </row>
    <row r="702" spans="2:2" ht="17.25" thickBot="1">
      <c r="B702" s="14"/>
    </row>
    <row r="703" spans="2:2" ht="17.25" thickBot="1">
      <c r="B703" s="14"/>
    </row>
    <row r="704" spans="2:2" ht="17.25" thickBot="1">
      <c r="B704" s="14"/>
    </row>
    <row r="705" spans="2:2" ht="17.25" thickBot="1">
      <c r="B705" s="14"/>
    </row>
    <row r="706" spans="2:2" ht="17.25" thickBot="1">
      <c r="B706" s="14"/>
    </row>
    <row r="707" spans="2:2" ht="17.25" thickBot="1">
      <c r="B707" s="14"/>
    </row>
    <row r="708" spans="2:2" ht="17.25" thickBot="1">
      <c r="B708" s="14"/>
    </row>
    <row r="709" spans="2:2" ht="17.25" thickBot="1">
      <c r="B709" s="14"/>
    </row>
    <row r="710" spans="2:2" ht="17.25" thickBot="1">
      <c r="B710" s="14"/>
    </row>
    <row r="711" spans="2:2" ht="17.25" thickBot="1">
      <c r="B711" s="14"/>
    </row>
    <row r="712" spans="2:2" ht="17.25" thickBot="1">
      <c r="B712" s="14"/>
    </row>
    <row r="713" spans="2:2" ht="17.25" thickBot="1">
      <c r="B713" s="14"/>
    </row>
    <row r="714" spans="2:2" ht="17.25" thickBot="1">
      <c r="B714" s="14"/>
    </row>
    <row r="715" spans="2:2" ht="17.25" thickBot="1">
      <c r="B715" s="14"/>
    </row>
    <row r="716" spans="2:2" ht="17.25" thickBot="1">
      <c r="B716" s="14"/>
    </row>
    <row r="717" spans="2:2" ht="17.25" thickBot="1">
      <c r="B717" s="14"/>
    </row>
    <row r="718" spans="2:2" ht="17.25" thickBot="1">
      <c r="B718" s="14"/>
    </row>
    <row r="719" spans="2:2" ht="17.25" thickBot="1">
      <c r="B719" s="14"/>
    </row>
    <row r="720" spans="2:2" ht="17.25" thickBot="1">
      <c r="B720" s="14"/>
    </row>
    <row r="721" spans="2:2" ht="17.25" thickBot="1">
      <c r="B721" s="14"/>
    </row>
    <row r="722" spans="2:2" ht="17.25" thickBot="1">
      <c r="B722" s="14"/>
    </row>
    <row r="723" spans="2:2" ht="17.25" thickBot="1">
      <c r="B723" s="14"/>
    </row>
    <row r="724" spans="2:2" ht="17.25" thickBot="1">
      <c r="B724" s="14"/>
    </row>
    <row r="725" spans="2:2" ht="17.25" thickBot="1">
      <c r="B725" s="14"/>
    </row>
    <row r="726" spans="2:2" ht="17.25" thickBot="1">
      <c r="B726" s="14"/>
    </row>
    <row r="727" spans="2:2" ht="17.25" thickBot="1">
      <c r="B727" s="14"/>
    </row>
    <row r="728" spans="2:2" ht="17.25" thickBot="1">
      <c r="B728" s="14"/>
    </row>
    <row r="729" spans="2:2" ht="17.25" thickBot="1">
      <c r="B729" s="14"/>
    </row>
    <row r="730" spans="2:2" ht="17.25" thickBot="1">
      <c r="B730" s="14"/>
    </row>
    <row r="731" spans="2:2" ht="17.25" thickBot="1">
      <c r="B731" s="14"/>
    </row>
    <row r="732" spans="2:2" ht="17.25" thickBot="1">
      <c r="B732" s="14"/>
    </row>
    <row r="733" spans="2:2" ht="17.25" thickBot="1">
      <c r="B733" s="14"/>
    </row>
    <row r="734" spans="2:2" ht="17.25" thickBot="1">
      <c r="B734" s="14"/>
    </row>
    <row r="735" spans="2:2" ht="17.25" thickBot="1">
      <c r="B735" s="14"/>
    </row>
    <row r="736" spans="2:2" ht="17.25" thickBot="1">
      <c r="B736" s="14"/>
    </row>
    <row r="737" spans="2:2" ht="17.25" thickBot="1">
      <c r="B737" s="14"/>
    </row>
    <row r="738" spans="2:2" ht="17.25" thickBot="1">
      <c r="B738" s="14"/>
    </row>
    <row r="739" spans="2:2" ht="17.25" thickBot="1">
      <c r="B739" s="14"/>
    </row>
    <row r="740" spans="2:2" ht="17.25" thickBot="1">
      <c r="B740" s="14"/>
    </row>
    <row r="741" spans="2:2" ht="17.25" thickBot="1">
      <c r="B741" s="14"/>
    </row>
    <row r="742" spans="2:2" ht="17.25" thickBot="1">
      <c r="B742" s="14"/>
    </row>
    <row r="743" spans="2:2" ht="17.25" thickBot="1">
      <c r="B743" s="14"/>
    </row>
    <row r="744" spans="2:2" ht="17.25" thickBot="1">
      <c r="B744" s="14"/>
    </row>
    <row r="745" spans="2:2" ht="17.25" thickBot="1">
      <c r="B745" s="14"/>
    </row>
    <row r="746" spans="2:2" ht="17.25" thickBot="1">
      <c r="B746" s="14"/>
    </row>
    <row r="747" spans="2:2" ht="17.25" thickBot="1">
      <c r="B747" s="14"/>
    </row>
    <row r="748" spans="2:2" ht="17.25" thickBot="1">
      <c r="B748" s="14"/>
    </row>
    <row r="749" spans="2:2" ht="17.25" thickBot="1">
      <c r="B749" s="14"/>
    </row>
    <row r="750" spans="2:2" ht="17.25" thickBot="1">
      <c r="B750" s="14"/>
    </row>
    <row r="751" spans="2:2" ht="17.25" thickBot="1">
      <c r="B751" s="14"/>
    </row>
    <row r="752" spans="2:2" ht="17.25" thickBot="1">
      <c r="B752" s="14"/>
    </row>
    <row r="753" spans="2:2" ht="17.25" thickBot="1">
      <c r="B753" s="14"/>
    </row>
    <row r="754" spans="2:2" ht="17.25" thickBot="1">
      <c r="B754" s="14"/>
    </row>
    <row r="755" spans="2:2" ht="17.25" thickBot="1">
      <c r="B755" s="14"/>
    </row>
    <row r="756" spans="2:2" ht="17.25" thickBot="1">
      <c r="B756" s="14"/>
    </row>
    <row r="757" spans="2:2" ht="17.25" thickBot="1">
      <c r="B757" s="14"/>
    </row>
    <row r="758" spans="2:2" ht="17.25" thickBot="1">
      <c r="B758" s="14"/>
    </row>
    <row r="759" spans="2:2" ht="17.25" thickBot="1">
      <c r="B759" s="14"/>
    </row>
    <row r="760" spans="2:2" ht="17.25" thickBot="1">
      <c r="B760" s="14"/>
    </row>
    <row r="761" spans="2:2" ht="17.25" thickBot="1">
      <c r="B761" s="14"/>
    </row>
    <row r="762" spans="2:2" ht="17.25" thickBot="1">
      <c r="B762" s="14"/>
    </row>
    <row r="763" spans="2:2" ht="17.25" thickBot="1">
      <c r="B763" s="14"/>
    </row>
    <row r="764" spans="2:2" ht="17.25" thickBot="1">
      <c r="B764" s="14"/>
    </row>
    <row r="765" spans="2:2" ht="17.25" thickBot="1">
      <c r="B765" s="14"/>
    </row>
    <row r="766" spans="2:2" ht="17.25" thickBot="1">
      <c r="B766" s="14"/>
    </row>
    <row r="767" spans="2:2" ht="17.25" thickBot="1">
      <c r="B767" s="14"/>
    </row>
    <row r="768" spans="2:2" ht="17.25" thickBot="1">
      <c r="B768" s="14"/>
    </row>
    <row r="769" spans="2:2" ht="17.25" thickBot="1">
      <c r="B769" s="14"/>
    </row>
    <row r="770" spans="2:2" ht="17.25" thickBot="1">
      <c r="B770" s="14"/>
    </row>
    <row r="771" spans="2:2" ht="17.25" thickBot="1">
      <c r="B771" s="14"/>
    </row>
    <row r="772" spans="2:2" ht="17.25" thickBot="1">
      <c r="B772" s="14"/>
    </row>
    <row r="773" spans="2:2" ht="17.25" thickBot="1">
      <c r="B773" s="14"/>
    </row>
    <row r="774" spans="2:2" ht="17.25" thickBot="1">
      <c r="B774" s="14"/>
    </row>
    <row r="775" spans="2:2" ht="17.25" thickBot="1">
      <c r="B775" s="14"/>
    </row>
    <row r="776" spans="2:2" ht="17.25" thickBot="1">
      <c r="B776" s="14"/>
    </row>
    <row r="777" spans="2:2" ht="17.25" thickBot="1">
      <c r="B777" s="14"/>
    </row>
    <row r="778" spans="2:2" ht="17.25" thickBot="1">
      <c r="B778" s="14"/>
    </row>
    <row r="779" spans="2:2" ht="17.25" thickBot="1">
      <c r="B779" s="14"/>
    </row>
    <row r="780" spans="2:2" ht="17.25" thickBot="1">
      <c r="B780" s="14"/>
    </row>
    <row r="781" spans="2:2" ht="17.25" thickBot="1">
      <c r="B781" s="14"/>
    </row>
    <row r="782" spans="2:2" ht="17.25" thickBot="1">
      <c r="B782" s="14"/>
    </row>
    <row r="783" spans="2:2" ht="17.25" thickBot="1">
      <c r="B783" s="14"/>
    </row>
    <row r="784" spans="2:2" ht="17.25" thickBot="1">
      <c r="B784" s="14"/>
    </row>
    <row r="785" spans="2:2" ht="17.25" thickBot="1">
      <c r="B785" s="14"/>
    </row>
    <row r="786" spans="2:2" ht="17.25" thickBot="1">
      <c r="B786" s="14"/>
    </row>
    <row r="787" spans="2:2" ht="17.25" thickBot="1">
      <c r="B787" s="14"/>
    </row>
    <row r="788" spans="2:2" ht="17.25" thickBot="1">
      <c r="B788" s="14"/>
    </row>
    <row r="789" spans="2:2" ht="17.25" thickBot="1">
      <c r="B789" s="14"/>
    </row>
    <row r="790" spans="2:2" ht="17.25" thickBot="1">
      <c r="B790" s="14"/>
    </row>
    <row r="791" spans="2:2" ht="17.25" thickBot="1">
      <c r="B791" s="14"/>
    </row>
    <row r="792" spans="2:2" ht="17.25" thickBot="1">
      <c r="B792" s="14"/>
    </row>
    <row r="793" spans="2:2" ht="17.25" thickBot="1">
      <c r="B793" s="14"/>
    </row>
    <row r="794" spans="2:2" ht="17.25" thickBot="1">
      <c r="B794" s="14"/>
    </row>
    <row r="795" spans="2:2" ht="17.25" thickBot="1">
      <c r="B795" s="14"/>
    </row>
    <row r="796" spans="2:2" ht="17.25" thickBot="1">
      <c r="B796" s="14"/>
    </row>
    <row r="797" spans="2:2" ht="17.25" thickBot="1">
      <c r="B797" s="14"/>
    </row>
    <row r="798" spans="2:2" ht="17.25" thickBot="1">
      <c r="B798" s="14"/>
    </row>
    <row r="799" spans="2:2" ht="17.25" thickBot="1">
      <c r="B799" s="14"/>
    </row>
    <row r="800" spans="2:2" ht="17.25" thickBot="1">
      <c r="B800" s="14"/>
    </row>
    <row r="801" spans="2:2" ht="17.25" thickBot="1">
      <c r="B801" s="14"/>
    </row>
    <row r="802" spans="2:2" ht="17.25" thickBot="1">
      <c r="B802" s="14"/>
    </row>
    <row r="803" spans="2:2" ht="17.25" thickBot="1">
      <c r="B803" s="14"/>
    </row>
    <row r="804" spans="2:2" ht="17.25" thickBot="1">
      <c r="B804" s="14"/>
    </row>
    <row r="805" spans="2:2" ht="17.25" thickBot="1">
      <c r="B805" s="14"/>
    </row>
    <row r="806" spans="2:2" ht="17.25" thickBot="1">
      <c r="B806" s="14"/>
    </row>
    <row r="807" spans="2:2" ht="17.25" thickBot="1">
      <c r="B807" s="14"/>
    </row>
    <row r="808" spans="2:2" ht="17.25" thickBot="1">
      <c r="B808" s="14"/>
    </row>
    <row r="809" spans="2:2" ht="17.25" thickBot="1">
      <c r="B809" s="14"/>
    </row>
    <row r="810" spans="2:2" ht="17.25" thickBot="1">
      <c r="B810" s="14"/>
    </row>
    <row r="811" spans="2:2" ht="17.25" thickBot="1">
      <c r="B811" s="14"/>
    </row>
    <row r="812" spans="2:2" ht="17.25" thickBot="1">
      <c r="B812" s="14"/>
    </row>
    <row r="813" spans="2:2" ht="17.25" thickBot="1">
      <c r="B813" s="14"/>
    </row>
    <row r="814" spans="2:2" ht="17.25" thickBot="1">
      <c r="B814" s="14"/>
    </row>
    <row r="815" spans="2:2" ht="17.25" thickBot="1">
      <c r="B815" s="14"/>
    </row>
    <row r="816" spans="2:2" ht="17.25" thickBot="1">
      <c r="B816" s="14"/>
    </row>
    <row r="817" spans="2:2" ht="17.25" thickBot="1">
      <c r="B817" s="14"/>
    </row>
    <row r="818" spans="2:2" ht="17.25" thickBot="1">
      <c r="B818" s="14"/>
    </row>
    <row r="819" spans="2:2" ht="17.25" thickBot="1">
      <c r="B819" s="14"/>
    </row>
    <row r="820" spans="2:2" ht="17.25" thickBot="1">
      <c r="B820" s="14"/>
    </row>
    <row r="821" spans="2:2" ht="17.25" thickBot="1">
      <c r="B821" s="14"/>
    </row>
    <row r="822" spans="2:2" ht="17.25" thickBot="1">
      <c r="B822" s="14"/>
    </row>
    <row r="823" spans="2:2" ht="17.25" thickBot="1">
      <c r="B823" s="14"/>
    </row>
    <row r="824" spans="2:2" ht="17.25" thickBot="1">
      <c r="B824" s="14"/>
    </row>
    <row r="825" spans="2:2" ht="17.25" thickBot="1">
      <c r="B825" s="14"/>
    </row>
    <row r="826" spans="2:2" ht="17.25" thickBot="1">
      <c r="B826" s="14"/>
    </row>
    <row r="827" spans="2:2" ht="17.25" thickBot="1">
      <c r="B827" s="14"/>
    </row>
    <row r="828" spans="2:2" ht="17.25" thickBot="1">
      <c r="B828" s="14"/>
    </row>
    <row r="829" spans="2:2" ht="17.25" thickBot="1">
      <c r="B829" s="14"/>
    </row>
    <row r="830" spans="2:2" ht="17.25" thickBot="1">
      <c r="B830" s="14"/>
    </row>
    <row r="831" spans="2:2" ht="17.25" thickBot="1">
      <c r="B831" s="14"/>
    </row>
    <row r="832" spans="2:2" ht="17.25" thickBot="1">
      <c r="B832" s="14"/>
    </row>
    <row r="833" spans="2:2" ht="17.25" thickBot="1">
      <c r="B833" s="14"/>
    </row>
    <row r="834" spans="2:2" ht="17.25" thickBot="1">
      <c r="B834" s="14"/>
    </row>
    <row r="835" spans="2:2" ht="17.25" thickBot="1">
      <c r="B835" s="14"/>
    </row>
    <row r="836" spans="2:2" ht="17.25" thickBot="1">
      <c r="B836" s="14"/>
    </row>
    <row r="837" spans="2:2" ht="17.25" thickBot="1">
      <c r="B837" s="14"/>
    </row>
    <row r="838" spans="2:2" ht="17.25" thickBot="1">
      <c r="B838" s="14"/>
    </row>
    <row r="839" spans="2:2" ht="17.25" thickBot="1">
      <c r="B839" s="14"/>
    </row>
    <row r="840" spans="2:2" ht="17.25" thickBot="1">
      <c r="B840" s="14"/>
    </row>
    <row r="841" spans="2:2" ht="17.25" thickBot="1">
      <c r="B841" s="14"/>
    </row>
    <row r="842" spans="2:2" ht="17.25" thickBot="1">
      <c r="B842" s="14"/>
    </row>
    <row r="843" spans="2:2" ht="17.25" thickBot="1">
      <c r="B843" s="14"/>
    </row>
    <row r="844" spans="2:2" ht="17.25" thickBot="1">
      <c r="B844" s="14"/>
    </row>
    <row r="845" spans="2:2" ht="17.25" thickBot="1">
      <c r="B845" s="14"/>
    </row>
    <row r="846" spans="2:2" ht="17.25" thickBot="1">
      <c r="B846" s="14"/>
    </row>
    <row r="847" spans="2:2" ht="17.25" thickBot="1">
      <c r="B847" s="14"/>
    </row>
    <row r="848" spans="2:2" ht="17.25" thickBot="1">
      <c r="B848" s="14"/>
    </row>
    <row r="849" spans="2:2" ht="17.25" thickBot="1">
      <c r="B849" s="14"/>
    </row>
    <row r="850" spans="2:2" ht="17.25" thickBot="1">
      <c r="B850" s="14"/>
    </row>
    <row r="851" spans="2:2" ht="17.25" thickBot="1">
      <c r="B851" s="14"/>
    </row>
    <row r="852" spans="2:2" ht="17.25" thickBot="1">
      <c r="B852" s="14"/>
    </row>
    <row r="853" spans="2:2" ht="17.25" thickBot="1">
      <c r="B853" s="14"/>
    </row>
    <row r="854" spans="2:2" ht="17.25" thickBot="1">
      <c r="B854" s="14"/>
    </row>
    <row r="855" spans="2:2" ht="17.25" thickBot="1">
      <c r="B855" s="14"/>
    </row>
    <row r="856" spans="2:2" ht="17.25" thickBot="1">
      <c r="B856" s="14"/>
    </row>
    <row r="857" spans="2:2" ht="17.25" thickBot="1">
      <c r="B857" s="14"/>
    </row>
    <row r="858" spans="2:2" ht="17.25" thickBot="1">
      <c r="B858" s="14"/>
    </row>
    <row r="859" spans="2:2" ht="17.25" thickBot="1">
      <c r="B859" s="14"/>
    </row>
    <row r="860" spans="2:2" ht="17.25" thickBot="1">
      <c r="B860" s="14"/>
    </row>
    <row r="861" spans="2:2" ht="17.25" thickBot="1">
      <c r="B861" s="14"/>
    </row>
    <row r="862" spans="2:2" ht="17.25" thickBot="1">
      <c r="B862" s="14"/>
    </row>
    <row r="863" spans="2:2" ht="17.25" thickBot="1">
      <c r="B863" s="14"/>
    </row>
    <row r="864" spans="2:2" ht="17.25" thickBot="1">
      <c r="B864" s="14"/>
    </row>
    <row r="865" spans="2:2" ht="17.25" thickBot="1">
      <c r="B865" s="14"/>
    </row>
    <row r="866" spans="2:2" ht="17.25" thickBot="1">
      <c r="B866" s="14"/>
    </row>
    <row r="867" spans="2:2" ht="17.25" thickBot="1">
      <c r="B867" s="14"/>
    </row>
    <row r="868" spans="2:2" ht="17.25" thickBot="1">
      <c r="B868" s="14"/>
    </row>
    <row r="869" spans="2:2" ht="17.25" thickBot="1">
      <c r="B869" s="14"/>
    </row>
    <row r="870" spans="2:2" ht="17.25" thickBot="1">
      <c r="B870" s="14"/>
    </row>
    <row r="871" spans="2:2" ht="17.25" thickBot="1">
      <c r="B871" s="14"/>
    </row>
    <row r="872" spans="2:2" ht="17.25" thickBot="1">
      <c r="B872" s="14"/>
    </row>
    <row r="873" spans="2:2" ht="17.25" thickBot="1">
      <c r="B873" s="14"/>
    </row>
    <row r="874" spans="2:2" ht="17.25" thickBot="1">
      <c r="B874" s="14"/>
    </row>
    <row r="875" spans="2:2" ht="17.25" thickBot="1">
      <c r="B875" s="14"/>
    </row>
    <row r="876" spans="2:2" ht="17.25" thickBot="1">
      <c r="B876" s="14"/>
    </row>
    <row r="877" spans="2:2" ht="17.25" thickBot="1">
      <c r="B877" s="14"/>
    </row>
    <row r="878" spans="2:2" ht="17.25" thickBot="1">
      <c r="B878" s="14"/>
    </row>
    <row r="879" spans="2:2" ht="17.25" thickBot="1">
      <c r="B879" s="14"/>
    </row>
    <row r="880" spans="2:2" ht="17.25" thickBot="1">
      <c r="B880" s="14"/>
    </row>
    <row r="881" spans="2:2" ht="17.25" thickBot="1">
      <c r="B881" s="14"/>
    </row>
    <row r="882" spans="2:2" ht="17.25" thickBot="1">
      <c r="B882" s="14"/>
    </row>
    <row r="883" spans="2:2" ht="17.25" thickBot="1">
      <c r="B883" s="14"/>
    </row>
    <row r="884" spans="2:2" ht="17.25" thickBot="1">
      <c r="B884" s="14"/>
    </row>
    <row r="885" spans="2:2" ht="17.25" thickBot="1">
      <c r="B885" s="14"/>
    </row>
    <row r="886" spans="2:2" ht="17.25" thickBot="1">
      <c r="B886" s="14"/>
    </row>
    <row r="887" spans="2:2" ht="17.25" thickBot="1">
      <c r="B887" s="14"/>
    </row>
    <row r="888" spans="2:2" ht="17.25" thickBot="1">
      <c r="B888" s="14"/>
    </row>
    <row r="889" spans="2:2" ht="17.25" thickBot="1">
      <c r="B889" s="14"/>
    </row>
    <row r="890" spans="2:2" ht="17.25" thickBot="1">
      <c r="B890" s="14"/>
    </row>
    <row r="891" spans="2:2" ht="17.25" thickBot="1">
      <c r="B891" s="14"/>
    </row>
    <row r="892" spans="2:2" ht="17.25" thickBot="1">
      <c r="B892" s="14"/>
    </row>
    <row r="893" spans="2:2" ht="17.25" thickBot="1">
      <c r="B893" s="14"/>
    </row>
    <row r="894" spans="2:2" ht="17.25" thickBot="1">
      <c r="B894" s="14"/>
    </row>
    <row r="895" spans="2:2" ht="17.25" thickBot="1">
      <c r="B895" s="14"/>
    </row>
    <row r="896" spans="2:2" ht="17.25" thickBot="1">
      <c r="B896" s="14"/>
    </row>
    <row r="897" spans="2:2" ht="17.25" thickBot="1">
      <c r="B897" s="14"/>
    </row>
    <row r="898" spans="2:2" ht="17.25" thickBot="1">
      <c r="B898" s="14"/>
    </row>
    <row r="899" spans="2:2" ht="17.25" thickBot="1">
      <c r="B899" s="14"/>
    </row>
    <row r="900" spans="2:2" ht="17.25" thickBot="1">
      <c r="B900" s="14"/>
    </row>
    <row r="901" spans="2:2" ht="17.25" thickBot="1">
      <c r="B901" s="14"/>
    </row>
    <row r="902" spans="2:2" ht="17.25" thickBot="1">
      <c r="B902" s="14"/>
    </row>
    <row r="903" spans="2:2" ht="17.25" thickBot="1">
      <c r="B903" s="14"/>
    </row>
    <row r="904" spans="2:2" ht="17.25" thickBot="1">
      <c r="B904" s="14"/>
    </row>
    <row r="905" spans="2:2" ht="17.25" thickBot="1">
      <c r="B905" s="14"/>
    </row>
    <row r="906" spans="2:2" ht="17.25" thickBot="1">
      <c r="B906" s="14"/>
    </row>
    <row r="907" spans="2:2" ht="17.25" thickBot="1">
      <c r="B907" s="14"/>
    </row>
    <row r="908" spans="2:2" ht="17.25" thickBot="1">
      <c r="B908" s="14"/>
    </row>
    <row r="909" spans="2:2" ht="17.25" thickBot="1">
      <c r="B909" s="14"/>
    </row>
    <row r="910" spans="2:2" ht="17.25" thickBot="1">
      <c r="B910" s="14"/>
    </row>
    <row r="911" spans="2:2" ht="17.25" thickBot="1">
      <c r="B911" s="14"/>
    </row>
    <row r="912" spans="2:2" ht="17.25" thickBot="1">
      <c r="B912" s="14"/>
    </row>
    <row r="913" spans="2:2" ht="17.25" thickBot="1">
      <c r="B913" s="14"/>
    </row>
    <row r="914" spans="2:2" ht="17.25" thickBot="1">
      <c r="B914" s="14"/>
    </row>
    <row r="915" spans="2:2" ht="17.25" thickBot="1">
      <c r="B915" s="14"/>
    </row>
    <row r="916" spans="2:2" ht="17.25" thickBot="1">
      <c r="B916" s="14"/>
    </row>
    <row r="917" spans="2:2" ht="17.25" thickBot="1">
      <c r="B917" s="14"/>
    </row>
    <row r="918" spans="2:2" ht="17.25" thickBot="1">
      <c r="B918" s="14"/>
    </row>
    <row r="919" spans="2:2" ht="17.25" thickBot="1">
      <c r="B919" s="14"/>
    </row>
    <row r="920" spans="2:2" ht="17.25" thickBot="1">
      <c r="B920" s="14"/>
    </row>
    <row r="921" spans="2:2" ht="17.25" thickBot="1">
      <c r="B921" s="14"/>
    </row>
    <row r="922" spans="2:2" ht="17.25" thickBot="1">
      <c r="B922" s="14"/>
    </row>
    <row r="923" spans="2:2" ht="17.25" thickBot="1">
      <c r="B923" s="14"/>
    </row>
    <row r="924" spans="2:2" ht="17.25" thickBot="1">
      <c r="B924" s="14"/>
    </row>
    <row r="925" spans="2:2" ht="17.25" thickBot="1">
      <c r="B925" s="14"/>
    </row>
    <row r="926" spans="2:2" ht="17.25" thickBot="1">
      <c r="B926" s="14"/>
    </row>
    <row r="927" spans="2:2" ht="17.25" thickBot="1">
      <c r="B927" s="14"/>
    </row>
    <row r="928" spans="2:2" ht="17.25" thickBot="1">
      <c r="B928" s="14"/>
    </row>
    <row r="929" spans="2:2" ht="17.25" thickBot="1">
      <c r="B929" s="14"/>
    </row>
    <row r="930" spans="2:2" ht="17.25" thickBot="1">
      <c r="B930" s="14"/>
    </row>
    <row r="931" spans="2:2" ht="17.25" thickBot="1">
      <c r="B931" s="14"/>
    </row>
    <row r="932" spans="2:2" ht="17.25" thickBot="1">
      <c r="B932" s="14"/>
    </row>
    <row r="933" spans="2:2" ht="17.25" thickBot="1">
      <c r="B933" s="14"/>
    </row>
    <row r="934" spans="2:2" ht="17.25" thickBot="1">
      <c r="B934" s="14"/>
    </row>
    <row r="935" spans="2:2" ht="17.25" thickBot="1">
      <c r="B935" s="14"/>
    </row>
    <row r="936" spans="2:2" ht="17.25" thickBot="1">
      <c r="B936" s="14"/>
    </row>
    <row r="937" spans="2:2" ht="17.25" thickBot="1">
      <c r="B937" s="14"/>
    </row>
    <row r="938" spans="2:2" ht="17.25" thickBot="1">
      <c r="B938" s="14"/>
    </row>
    <row r="939" spans="2:2" ht="17.25" thickBot="1">
      <c r="B939" s="14"/>
    </row>
    <row r="940" spans="2:2" ht="17.25" thickBot="1">
      <c r="B940" s="14"/>
    </row>
    <row r="941" spans="2:2" ht="17.25" thickBot="1">
      <c r="B941" s="14"/>
    </row>
    <row r="942" spans="2:2" ht="17.25" thickBot="1">
      <c r="B942" s="14"/>
    </row>
    <row r="943" spans="2:2" ht="17.25" thickBot="1">
      <c r="B943" s="14"/>
    </row>
    <row r="944" spans="2:2" ht="17.25" thickBot="1">
      <c r="B944" s="14"/>
    </row>
    <row r="945" spans="2:2" ht="17.25" thickBot="1">
      <c r="B945" s="14"/>
    </row>
    <row r="946" spans="2:2" ht="17.25" thickBot="1">
      <c r="B946" s="14"/>
    </row>
    <row r="947" spans="2:2" ht="17.25" thickBot="1">
      <c r="B947" s="14"/>
    </row>
    <row r="948" spans="2:2" ht="17.25" thickBot="1">
      <c r="B948" s="14"/>
    </row>
    <row r="949" spans="2:2" ht="17.25" thickBot="1">
      <c r="B949" s="14"/>
    </row>
    <row r="950" spans="2:2" ht="17.25" thickBot="1">
      <c r="B950" s="14"/>
    </row>
    <row r="951" spans="2:2" ht="17.25" thickBot="1">
      <c r="B951" s="14"/>
    </row>
    <row r="952" spans="2:2" ht="17.25" thickBot="1">
      <c r="B952" s="14"/>
    </row>
    <row r="953" spans="2:2" ht="17.25" thickBot="1">
      <c r="B953" s="14"/>
    </row>
    <row r="954" spans="2:2" ht="17.25" thickBot="1">
      <c r="B954" s="14"/>
    </row>
    <row r="955" spans="2:2" ht="17.25" thickBot="1">
      <c r="B955" s="14"/>
    </row>
    <row r="956" spans="2:2" ht="17.25" thickBot="1">
      <c r="B956" s="14"/>
    </row>
    <row r="957" spans="2:2" ht="17.25" thickBot="1">
      <c r="B957" s="14"/>
    </row>
    <row r="958" spans="2:2" ht="17.25" thickBot="1">
      <c r="B958" s="14"/>
    </row>
    <row r="959" spans="2:2" ht="17.25" thickBot="1">
      <c r="B959" s="14"/>
    </row>
    <row r="960" spans="2:2" ht="17.25" thickBot="1">
      <c r="B960" s="14"/>
    </row>
    <row r="961" spans="2:2" ht="17.25" thickBot="1">
      <c r="B961" s="14"/>
    </row>
    <row r="962" spans="2:2" ht="17.25" thickBot="1">
      <c r="B962" s="14"/>
    </row>
    <row r="963" spans="2:2" ht="17.25" thickBot="1">
      <c r="B963" s="14"/>
    </row>
    <row r="964" spans="2:2" ht="17.25" thickBot="1">
      <c r="B964" s="14"/>
    </row>
    <row r="965" spans="2:2" ht="17.25" thickBot="1">
      <c r="B965" s="14"/>
    </row>
    <row r="966" spans="2:2" ht="17.25" thickBot="1">
      <c r="B966" s="14"/>
    </row>
    <row r="967" spans="2:2" ht="17.25" thickBot="1">
      <c r="B967" s="14"/>
    </row>
    <row r="968" spans="2:2" ht="17.25" thickBot="1">
      <c r="B968" s="14"/>
    </row>
    <row r="969" spans="2:2" ht="17.25" thickBot="1">
      <c r="B969" s="14"/>
    </row>
    <row r="970" spans="2:2" ht="17.25" thickBot="1">
      <c r="B970" s="14"/>
    </row>
    <row r="971" spans="2:2" ht="17.25" thickBot="1">
      <c r="B971" s="14"/>
    </row>
    <row r="972" spans="2:2" ht="17.25" thickBot="1">
      <c r="B972" s="14"/>
    </row>
    <row r="973" spans="2:2" ht="17.25" thickBot="1">
      <c r="B973" s="14"/>
    </row>
    <row r="974" spans="2:2" ht="17.25" thickBot="1">
      <c r="B974" s="14"/>
    </row>
    <row r="975" spans="2:2" ht="17.25" thickBot="1">
      <c r="B975" s="14"/>
    </row>
    <row r="976" spans="2:2" ht="17.25" thickBot="1">
      <c r="B976" s="14"/>
    </row>
    <row r="977" spans="2:2" ht="17.25" thickBot="1">
      <c r="B977" s="14"/>
    </row>
    <row r="978" spans="2:2" ht="17.25" thickBot="1">
      <c r="B978" s="14"/>
    </row>
    <row r="979" spans="2:2" ht="17.25" thickBot="1">
      <c r="B979" s="14"/>
    </row>
    <row r="980" spans="2:2" ht="17.25" thickBot="1">
      <c r="B980" s="14"/>
    </row>
    <row r="981" spans="2:2" ht="17.25" thickBot="1">
      <c r="B981" s="14"/>
    </row>
    <row r="982" spans="2:2" ht="17.25" thickBot="1">
      <c r="B982" s="14"/>
    </row>
    <row r="983" spans="2:2" ht="17.25" thickBot="1">
      <c r="B983" s="14"/>
    </row>
    <row r="984" spans="2:2" ht="17.25" thickBot="1">
      <c r="B984" s="14"/>
    </row>
    <row r="985" spans="2:2" ht="17.25" thickBot="1">
      <c r="B985" s="14"/>
    </row>
    <row r="986" spans="2:2" ht="17.25" thickBot="1">
      <c r="B986" s="14"/>
    </row>
    <row r="987" spans="2:2" ht="17.25" thickBot="1">
      <c r="B987" s="14"/>
    </row>
    <row r="988" spans="2:2" ht="17.25" thickBot="1">
      <c r="B988" s="14"/>
    </row>
    <row r="989" spans="2:2" ht="17.25" thickBot="1">
      <c r="B989" s="14"/>
    </row>
    <row r="990" spans="2:2" ht="17.25" thickBot="1">
      <c r="B990" s="14"/>
    </row>
    <row r="991" spans="2:2" ht="17.25" thickBot="1">
      <c r="B991" s="14"/>
    </row>
    <row r="992" spans="2:2" ht="17.25" thickBot="1">
      <c r="B992" s="14"/>
    </row>
    <row r="993" spans="2:2" ht="17.25" thickBot="1">
      <c r="B993" s="14"/>
    </row>
    <row r="994" spans="2:2" ht="17.25" thickBot="1">
      <c r="B994" s="14"/>
    </row>
    <row r="995" spans="2:2" ht="17.25" thickBot="1">
      <c r="B995" s="14"/>
    </row>
    <row r="996" spans="2:2" ht="17.25" thickBot="1">
      <c r="B996" s="14"/>
    </row>
    <row r="997" spans="2:2" ht="17.25" thickBot="1">
      <c r="B997" s="14"/>
    </row>
    <row r="998" spans="2:2" ht="17.25" thickBot="1">
      <c r="B998" s="14"/>
    </row>
    <row r="999" spans="2:2" ht="17.25" thickBot="1">
      <c r="B999" s="14"/>
    </row>
    <row r="1000" spans="2:2" ht="17.25" thickBot="1">
      <c r="B1000" s="14"/>
    </row>
    <row r="1001" spans="2:2" ht="17.25" thickBot="1">
      <c r="B1001" s="14"/>
    </row>
    <row r="1002" spans="2:2" ht="17.25" thickBot="1">
      <c r="B1002" s="14"/>
    </row>
    <row r="1003" spans="2:2" ht="17.25" thickBot="1">
      <c r="B1003" s="14"/>
    </row>
    <row r="1004" spans="2:2" ht="17.25" thickBot="1">
      <c r="B1004" s="14"/>
    </row>
    <row r="1005" spans="2:2" ht="17.25" thickBot="1">
      <c r="B1005" s="14"/>
    </row>
    <row r="1006" spans="2:2" ht="17.25" thickBot="1">
      <c r="B1006" s="14"/>
    </row>
    <row r="1007" spans="2:2" ht="17.25" thickBot="1">
      <c r="B1007" s="14"/>
    </row>
    <row r="1008" spans="2:2" ht="17.25" thickBot="1">
      <c r="B1008" s="14"/>
    </row>
    <row r="1009" spans="2:2" ht="17.25" thickBot="1">
      <c r="B1009" s="14"/>
    </row>
    <row r="1010" spans="2:2" ht="17.25" thickBot="1">
      <c r="B1010" s="14"/>
    </row>
    <row r="1011" spans="2:2" ht="17.25" thickBot="1">
      <c r="B1011" s="14"/>
    </row>
    <row r="1012" spans="2:2" ht="17.25" thickBot="1">
      <c r="B1012" s="14"/>
    </row>
    <row r="1013" spans="2:2" ht="17.25" thickBot="1">
      <c r="B1013" s="14"/>
    </row>
    <row r="1014" spans="2:2" ht="17.25" thickBot="1">
      <c r="B1014" s="14"/>
    </row>
    <row r="1015" spans="2:2" ht="17.25" thickBot="1">
      <c r="B1015" s="14"/>
    </row>
    <row r="1016" spans="2:2" ht="17.25" thickBot="1">
      <c r="B1016" s="14"/>
    </row>
    <row r="1017" spans="2:2" ht="17.25" thickBot="1">
      <c r="B1017" s="14"/>
    </row>
    <row r="1018" spans="2:2" ht="17.25" thickBot="1">
      <c r="B1018" s="14"/>
    </row>
    <row r="1019" spans="2:2" ht="17.25" thickBot="1">
      <c r="B1019" s="14"/>
    </row>
    <row r="1020" spans="2:2" ht="17.25" thickBot="1">
      <c r="B1020" s="14"/>
    </row>
    <row r="1021" spans="2:2" ht="17.25" thickBot="1">
      <c r="B1021" s="14"/>
    </row>
    <row r="1022" spans="2:2" ht="17.25" thickBot="1">
      <c r="B1022" s="14"/>
    </row>
    <row r="1023" spans="2:2" ht="17.25" thickBot="1">
      <c r="B1023" s="14"/>
    </row>
    <row r="1024" spans="2:2" ht="17.25" thickBot="1">
      <c r="B1024" s="14"/>
    </row>
    <row r="1025" spans="2:2" ht="17.25" thickBot="1">
      <c r="B1025" s="14"/>
    </row>
    <row r="1026" spans="2:2" ht="17.25" thickBot="1">
      <c r="B1026" s="14"/>
    </row>
    <row r="1027" spans="2:2" ht="17.25" thickBot="1">
      <c r="B1027" s="14"/>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1027"/>
  <sheetViews>
    <sheetView workbookViewId="0">
      <selection activeCell="B2" sqref="B2"/>
    </sheetView>
  </sheetViews>
  <sheetFormatPr baseColWidth="10" defaultColWidth="11"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ht="15.75" customHeight="1">
      <c r="B1" s="7" t="s">
        <v>230</v>
      </c>
      <c r="C1" s="7"/>
      <c r="D1" s="7" t="s">
        <v>231</v>
      </c>
      <c r="J1" s="8"/>
      <c r="Q1" s="8"/>
      <c r="R1" s="8"/>
      <c r="S1" s="8"/>
      <c r="T1" s="8"/>
      <c r="U1" s="8"/>
      <c r="V1" s="8"/>
      <c r="W1" s="8"/>
      <c r="X1" s="8"/>
      <c r="Y1" s="8"/>
      <c r="Z1" s="8"/>
      <c r="AA1" s="8"/>
    </row>
    <row r="2" spans="1:42" s="10" customFormat="1" ht="13.5">
      <c r="B2" s="11" t="e">
        <f>#REF!</f>
        <v>#REF!</v>
      </c>
      <c r="C2" s="11"/>
      <c r="D2" s="15" t="e">
        <f>VLOOKUP($B$2,$B$2:$AA$24,2)</f>
        <v>#REF!</v>
      </c>
      <c r="E2" s="15" t="e">
        <f>VLOOKUP($B$2,$B$2:$AA$24,3)</f>
        <v>#REF!</v>
      </c>
      <c r="F2" s="15" t="e">
        <f>VLOOKUP($B$2,$B$2:$AA$24,4)</f>
        <v>#REF!</v>
      </c>
      <c r="G2" s="15" t="e">
        <f>VLOOKUP($B$2,$B$2:$AA$24,5)</f>
        <v>#REF!</v>
      </c>
      <c r="H2" s="15" t="e">
        <f>VLOOKUP($B$2,$B$2:$AA$24,6)</f>
        <v>#REF!</v>
      </c>
      <c r="I2" s="15" t="e">
        <f>VLOOKUP($B$2,$B$2:$AA$24,7)</f>
        <v>#REF!</v>
      </c>
      <c r="J2" s="15" t="e">
        <f>VLOOKUP($B$2,$B$2:$AA$24,8)</f>
        <v>#REF!</v>
      </c>
      <c r="K2" s="15" t="e">
        <f>VLOOKUP($B$2,$B$2:$AA$24,9)</f>
        <v>#REF!</v>
      </c>
      <c r="L2" s="15" t="e">
        <f>VLOOKUP($B$2,$B$2:$AA$24,10)</f>
        <v>#REF!</v>
      </c>
      <c r="M2" s="15" t="e">
        <f>VLOOKUP($B$2,$B$2:$AA$24,11)</f>
        <v>#REF!</v>
      </c>
      <c r="N2" s="15" t="e">
        <f>VLOOKUP($B$2,$B$2:$AA$24,12)</f>
        <v>#REF!</v>
      </c>
      <c r="O2" s="15" t="e">
        <f>VLOOKUP($B$2,$B$2:$AA$24,13)</f>
        <v>#REF!</v>
      </c>
      <c r="P2" s="15" t="e">
        <f>VLOOKUP($B$2,$B$2:$AA$24,14)</f>
        <v>#REF!</v>
      </c>
      <c r="Q2" s="15" t="e">
        <f>VLOOKUP($B$2,$B$2:$AA$24,15)</f>
        <v>#REF!</v>
      </c>
      <c r="R2" s="15" t="e">
        <f>VLOOKUP($B$2,$B$2:$AA$24,16)</f>
        <v>#REF!</v>
      </c>
      <c r="S2" s="15" t="e">
        <f>VLOOKUP($B$2,$B$2:$AA$24,17)</f>
        <v>#REF!</v>
      </c>
      <c r="T2" s="15" t="e">
        <f>VLOOKUP($B$2,$B$2:$AA$24,18)</f>
        <v>#REF!</v>
      </c>
      <c r="U2" s="15" t="e">
        <f>VLOOKUP($B$2,$B$2:$AA$24,19)</f>
        <v>#REF!</v>
      </c>
      <c r="V2" s="15" t="e">
        <f>VLOOKUP($B$2,$B$2:$AA$24,20)</f>
        <v>#REF!</v>
      </c>
      <c r="W2" s="15" t="e">
        <f>VLOOKUP($B$2,$B$2:$AA$24,21)</f>
        <v>#REF!</v>
      </c>
      <c r="X2" s="15" t="e">
        <f>VLOOKUP($B$2,$B$2:$AA$24,22)</f>
        <v>#REF!</v>
      </c>
      <c r="Y2" s="15" t="e">
        <f>VLOOKUP($B$2,$B$2:$AA$24,23)</f>
        <v>#REF!</v>
      </c>
      <c r="Z2" s="15" t="e">
        <f>VLOOKUP($B$2,$B$2:$AA$24,24)</f>
        <v>#REF!</v>
      </c>
      <c r="AA2" s="15" t="e">
        <f>VLOOKUP($B$2,$B$2:$AA$24,25)</f>
        <v>#REF!</v>
      </c>
    </row>
    <row r="3" spans="1:42" s="10" customFormat="1" ht="13.5">
      <c r="B3" s="11" t="s">
        <v>232</v>
      </c>
      <c r="C3" s="11"/>
      <c r="D3" s="11"/>
      <c r="E3" s="11"/>
      <c r="F3" s="11"/>
      <c r="G3" s="11"/>
      <c r="H3" s="11"/>
      <c r="I3" s="11"/>
      <c r="J3" s="11"/>
      <c r="K3" s="11"/>
      <c r="L3" s="11"/>
      <c r="M3" s="11"/>
      <c r="N3" s="11"/>
      <c r="O3" s="11"/>
      <c r="P3" s="11"/>
      <c r="Q3" s="11"/>
      <c r="R3" s="11"/>
      <c r="S3" s="11"/>
      <c r="T3" s="11"/>
      <c r="U3" s="11"/>
      <c r="V3" s="11"/>
      <c r="W3" s="11"/>
      <c r="X3" s="11"/>
      <c r="Y3" s="11"/>
      <c r="Z3" s="11"/>
      <c r="AA3" s="11"/>
    </row>
    <row r="4" spans="1:42" ht="15.75" customHeight="1">
      <c r="A4" s="8"/>
      <c r="B4" s="9" t="s">
        <v>233</v>
      </c>
      <c r="C4" s="9" t="s">
        <v>232</v>
      </c>
      <c r="D4" s="9" t="s">
        <v>234</v>
      </c>
      <c r="E4" s="9" t="s">
        <v>235</v>
      </c>
      <c r="F4" s="9" t="s">
        <v>236</v>
      </c>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ht="15.75" customHeight="1">
      <c r="A5" s="8"/>
      <c r="B5" s="9" t="s">
        <v>237</v>
      </c>
      <c r="C5" s="9" t="s">
        <v>232</v>
      </c>
      <c r="D5" s="9" t="s">
        <v>238</v>
      </c>
      <c r="E5" s="9" t="s">
        <v>239</v>
      </c>
      <c r="F5" s="9" t="s">
        <v>240</v>
      </c>
      <c r="G5" s="9" t="s">
        <v>241</v>
      </c>
      <c r="H5" s="9" t="s">
        <v>242</v>
      </c>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ht="15.75" customHeight="1">
      <c r="A6" s="8"/>
      <c r="B6" s="9" t="s">
        <v>243</v>
      </c>
      <c r="C6" s="9" t="s">
        <v>232</v>
      </c>
      <c r="D6" s="9" t="s">
        <v>244</v>
      </c>
      <c r="E6" s="9" t="s">
        <v>245</v>
      </c>
      <c r="F6" s="9" t="s">
        <v>246</v>
      </c>
      <c r="G6" s="9" t="s">
        <v>247</v>
      </c>
      <c r="H6" s="9" t="s">
        <v>248</v>
      </c>
      <c r="I6" s="9" t="s">
        <v>249</v>
      </c>
      <c r="J6" s="9" t="s">
        <v>250</v>
      </c>
      <c r="K6" s="9" t="s">
        <v>251</v>
      </c>
      <c r="L6" s="9" t="s">
        <v>252</v>
      </c>
      <c r="M6" s="9" t="s">
        <v>253</v>
      </c>
      <c r="N6" s="9" t="s">
        <v>254</v>
      </c>
      <c r="O6" s="9" t="s">
        <v>255</v>
      </c>
      <c r="P6" s="9" t="s">
        <v>256</v>
      </c>
      <c r="Q6" s="9" t="s">
        <v>257</v>
      </c>
      <c r="R6" s="9" t="s">
        <v>258</v>
      </c>
      <c r="S6" s="9" t="s">
        <v>259</v>
      </c>
      <c r="T6" s="9" t="s">
        <v>260</v>
      </c>
      <c r="U6" s="9" t="s">
        <v>261</v>
      </c>
      <c r="V6" s="9" t="s">
        <v>262</v>
      </c>
      <c r="W6" s="9" t="s">
        <v>263</v>
      </c>
      <c r="X6" s="9" t="s">
        <v>264</v>
      </c>
      <c r="Y6" s="9" t="s">
        <v>265</v>
      </c>
      <c r="Z6" s="9" t="s">
        <v>266</v>
      </c>
      <c r="AA6" s="9" t="s">
        <v>267</v>
      </c>
      <c r="AB6" s="9"/>
      <c r="AC6" s="9"/>
      <c r="AD6" s="9"/>
      <c r="AE6" s="9"/>
      <c r="AF6" s="9"/>
      <c r="AG6" s="9"/>
      <c r="AH6" s="9"/>
      <c r="AI6" s="9"/>
      <c r="AJ6" s="9"/>
      <c r="AK6" s="9"/>
      <c r="AL6" s="9"/>
      <c r="AM6" s="9"/>
      <c r="AN6" s="9"/>
      <c r="AO6" s="9"/>
      <c r="AP6" s="9"/>
    </row>
    <row r="7" spans="1:42" ht="15.75" customHeight="1">
      <c r="A7" s="8"/>
      <c r="B7" s="9" t="s">
        <v>268</v>
      </c>
      <c r="C7" s="9" t="s">
        <v>232</v>
      </c>
      <c r="D7" s="9" t="s">
        <v>269</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row>
    <row r="8" spans="1:42" ht="15.75" customHeight="1">
      <c r="A8" s="8"/>
      <c r="B8" s="9" t="s">
        <v>270</v>
      </c>
      <c r="C8" s="9" t="s">
        <v>232</v>
      </c>
      <c r="D8" s="9" t="s">
        <v>271</v>
      </c>
      <c r="E8" s="9" t="s">
        <v>272</v>
      </c>
      <c r="F8" s="9" t="s">
        <v>273</v>
      </c>
      <c r="G8" s="9" t="s">
        <v>274</v>
      </c>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row>
    <row r="9" spans="1:42" ht="15.75" customHeight="1">
      <c r="A9" s="8"/>
      <c r="B9" s="9" t="s">
        <v>275</v>
      </c>
      <c r="C9" s="9" t="s">
        <v>232</v>
      </c>
      <c r="D9" s="9" t="s">
        <v>276</v>
      </c>
      <c r="E9" s="9" t="s">
        <v>277</v>
      </c>
      <c r="F9" s="9" t="s">
        <v>278</v>
      </c>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row>
    <row r="10" spans="1:42" ht="15.75" customHeight="1">
      <c r="A10" s="8"/>
      <c r="B10" s="9" t="s">
        <v>279</v>
      </c>
      <c r="C10" s="9" t="s">
        <v>232</v>
      </c>
      <c r="D10" s="9" t="s">
        <v>280</v>
      </c>
      <c r="E10" s="9" t="s">
        <v>281</v>
      </c>
      <c r="F10" s="9" t="s">
        <v>282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ht="15.75" customHeight="1">
      <c r="A11" s="8"/>
      <c r="B11" s="9" t="s">
        <v>283</v>
      </c>
      <c r="C11" s="9" t="s">
        <v>232</v>
      </c>
      <c r="D11" s="9" t="s">
        <v>284</v>
      </c>
      <c r="E11" s="9" t="s">
        <v>285</v>
      </c>
      <c r="F11" s="9" t="s">
        <v>286</v>
      </c>
      <c r="G11" s="9" t="s">
        <v>287</v>
      </c>
      <c r="H11" s="9" t="s">
        <v>288</v>
      </c>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2" ht="15.75" customHeight="1">
      <c r="A12" s="8"/>
      <c r="B12" s="9" t="s">
        <v>289</v>
      </c>
      <c r="C12" s="9" t="s">
        <v>232</v>
      </c>
      <c r="D12" s="9" t="s">
        <v>290</v>
      </c>
      <c r="E12" s="9" t="s">
        <v>291</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2" ht="15.75" customHeight="1">
      <c r="A13" s="8"/>
      <c r="B13" s="9" t="s">
        <v>292</v>
      </c>
      <c r="C13" s="9" t="s">
        <v>232</v>
      </c>
      <c r="D13" s="9" t="s">
        <v>293</v>
      </c>
      <c r="E13" s="9" t="s">
        <v>294</v>
      </c>
      <c r="F13" s="9" t="s">
        <v>295</v>
      </c>
      <c r="G13" s="9" t="s">
        <v>296</v>
      </c>
      <c r="H13" s="9" t="s">
        <v>297</v>
      </c>
      <c r="I13" s="9" t="s">
        <v>298</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2" ht="15.75" customHeight="1">
      <c r="A14" s="8"/>
      <c r="B14" s="9" t="s">
        <v>299</v>
      </c>
      <c r="C14" s="9" t="s">
        <v>232</v>
      </c>
      <c r="D14" s="9" t="s">
        <v>300</v>
      </c>
      <c r="E14" s="9" t="s">
        <v>301</v>
      </c>
      <c r="F14" s="9" t="s">
        <v>302</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ht="15.75" customHeight="1">
      <c r="A15" s="8"/>
      <c r="B15" s="9" t="s">
        <v>303</v>
      </c>
      <c r="C15" s="9" t="s">
        <v>232</v>
      </c>
      <c r="D15" s="9" t="s">
        <v>304</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2" ht="15.75" customHeight="1">
      <c r="A16" s="8"/>
      <c r="B16" s="9" t="s">
        <v>305</v>
      </c>
      <c r="C16" s="9" t="s">
        <v>232</v>
      </c>
      <c r="D16" s="9" t="s">
        <v>306</v>
      </c>
      <c r="E16" s="9" t="s">
        <v>307</v>
      </c>
      <c r="F16" s="9" t="s">
        <v>308</v>
      </c>
      <c r="G16" s="9" t="s">
        <v>309</v>
      </c>
      <c r="H16" s="9" t="s">
        <v>310</v>
      </c>
      <c r="I16" s="9" t="s">
        <v>311</v>
      </c>
      <c r="J16" s="9" t="s">
        <v>312</v>
      </c>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42" ht="15.75" customHeight="1">
      <c r="A17" s="8"/>
      <c r="B17" s="9" t="s">
        <v>313</v>
      </c>
      <c r="C17" s="9" t="s">
        <v>232</v>
      </c>
      <c r="D17" s="9" t="s">
        <v>314</v>
      </c>
      <c r="E17" s="9" t="s">
        <v>315</v>
      </c>
      <c r="F17" s="9" t="s">
        <v>316</v>
      </c>
      <c r="G17" s="9" t="s">
        <v>317</v>
      </c>
      <c r="H17" s="9" t="s">
        <v>318</v>
      </c>
      <c r="I17" s="9" t="s">
        <v>319</v>
      </c>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row>
    <row r="18" spans="1:42" ht="15.75" customHeight="1">
      <c r="A18" s="8"/>
      <c r="B18" s="9" t="s">
        <v>320</v>
      </c>
      <c r="C18" s="9" t="s">
        <v>232</v>
      </c>
      <c r="D18" s="9" t="s">
        <v>321</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42" ht="15.75" customHeight="1">
      <c r="A19" s="8"/>
      <c r="B19" s="9" t="s">
        <v>322</v>
      </c>
      <c r="C19" s="9" t="s">
        <v>232</v>
      </c>
      <c r="D19" s="9" t="s">
        <v>323</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42" ht="15.75" customHeight="1">
      <c r="A20" s="8"/>
      <c r="B20" s="9" t="s">
        <v>324</v>
      </c>
      <c r="C20" s="9" t="s">
        <v>232</v>
      </c>
      <c r="D20" s="9" t="s">
        <v>325</v>
      </c>
      <c r="E20" s="9" t="s">
        <v>326</v>
      </c>
      <c r="F20" s="9" t="s">
        <v>327</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42" ht="15.75" customHeight="1">
      <c r="A21" s="8"/>
      <c r="B21" s="9" t="s">
        <v>328</v>
      </c>
      <c r="C21" s="9" t="s">
        <v>232</v>
      </c>
      <c r="D21" s="9" t="s">
        <v>329</v>
      </c>
      <c r="E21" s="9" t="s">
        <v>330</v>
      </c>
      <c r="F21" s="9" t="s">
        <v>331</v>
      </c>
      <c r="G21" s="9" t="s">
        <v>332</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row>
    <row r="22" spans="1:42" ht="15.75" customHeight="1">
      <c r="A22" s="8"/>
      <c r="B22" s="9" t="s">
        <v>333</v>
      </c>
      <c r="C22" s="9" t="s">
        <v>232</v>
      </c>
      <c r="D22" s="9" t="s">
        <v>334</v>
      </c>
      <c r="E22" s="9" t="s">
        <v>335</v>
      </c>
      <c r="F22" s="9" t="s">
        <v>336</v>
      </c>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ht="15.75" customHeight="1">
      <c r="A23" s="8"/>
      <c r="B23" s="9" t="s">
        <v>337</v>
      </c>
      <c r="C23" s="9" t="s">
        <v>232</v>
      </c>
      <c r="D23" s="9" t="s">
        <v>338</v>
      </c>
      <c r="E23" s="9" t="s">
        <v>339</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row>
    <row r="24" spans="1:42" ht="15.75" customHeight="1">
      <c r="A24" s="8"/>
      <c r="B24" s="9" t="s">
        <v>340</v>
      </c>
      <c r="C24" s="9" t="s">
        <v>232</v>
      </c>
      <c r="D24" s="9" t="s">
        <v>341</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row>
    <row r="25" spans="1:42" ht="15.75" customHeight="1">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row>
    <row r="26" spans="1:42">
      <c r="B26" s="11" t="e">
        <f>#REF!</f>
        <v>#REF!</v>
      </c>
      <c r="C26" s="9"/>
      <c r="D26" s="16" t="e">
        <f>VLOOKUP($B$26,$B$26:$AA$115,2)</f>
        <v>#REF!</v>
      </c>
      <c r="E26" s="16" t="e">
        <f>VLOOKUP($B$26,$B$26:$AA$115,3)</f>
        <v>#REF!</v>
      </c>
      <c r="F26" s="16" t="e">
        <f>VLOOKUP($B$26,$B$26:$AA$115,4)</f>
        <v>#REF!</v>
      </c>
      <c r="G26" s="16"/>
      <c r="H26" s="16"/>
      <c r="I26" s="16"/>
      <c r="J26" s="16"/>
      <c r="K26" s="16"/>
      <c r="L26" s="16"/>
      <c r="M26" s="16"/>
      <c r="N26" s="16"/>
      <c r="O26" s="16"/>
      <c r="P26" s="16"/>
      <c r="Q26" s="16"/>
      <c r="R26" s="9"/>
      <c r="S26" s="9"/>
      <c r="T26" s="9"/>
      <c r="U26" s="9"/>
      <c r="V26" s="9"/>
      <c r="W26" s="9"/>
      <c r="X26" s="9"/>
      <c r="Y26" s="9"/>
      <c r="Z26" s="9"/>
      <c r="AA26" s="9" t="e">
        <f>VLOOKUP($B$26,$B$26:$AA$115,2)</f>
        <v>#REF!</v>
      </c>
      <c r="AB26" s="9"/>
      <c r="AC26" s="9"/>
      <c r="AD26" s="9"/>
      <c r="AE26" s="9"/>
      <c r="AF26" s="9"/>
      <c r="AG26" s="9"/>
      <c r="AH26" s="9"/>
      <c r="AI26" s="9"/>
      <c r="AJ26" s="9"/>
      <c r="AK26" s="9"/>
      <c r="AL26" s="9"/>
      <c r="AM26" s="9"/>
      <c r="AN26" s="9"/>
      <c r="AO26" s="9"/>
      <c r="AP26" s="9"/>
    </row>
    <row r="27" spans="1:42" ht="17.25" thickBot="1">
      <c r="B27" s="11" t="s">
        <v>232</v>
      </c>
    </row>
    <row r="28" spans="1:42" ht="91.5" thickBot="1">
      <c r="B28" s="12" t="s">
        <v>234</v>
      </c>
      <c r="C28" s="9" t="s">
        <v>232</v>
      </c>
      <c r="D28" s="14" t="s">
        <v>342</v>
      </c>
      <c r="E28" s="14" t="s">
        <v>343</v>
      </c>
      <c r="F28" s="14" t="s">
        <v>344</v>
      </c>
      <c r="G28" s="14" t="s">
        <v>345</v>
      </c>
      <c r="H28" s="14" t="s">
        <v>346</v>
      </c>
      <c r="I28" s="14" t="s">
        <v>347</v>
      </c>
      <c r="J28" s="14" t="s">
        <v>348</v>
      </c>
      <c r="K28" s="14"/>
      <c r="L28" s="14"/>
    </row>
    <row r="29" spans="1:42" ht="40.5" thickBot="1">
      <c r="B29" s="12" t="s">
        <v>235</v>
      </c>
      <c r="C29" s="9" t="s">
        <v>232</v>
      </c>
      <c r="D29" s="14" t="s">
        <v>349</v>
      </c>
      <c r="E29" s="14" t="s">
        <v>350</v>
      </c>
      <c r="F29" s="14" t="s">
        <v>351</v>
      </c>
      <c r="G29" s="14" t="s">
        <v>352</v>
      </c>
      <c r="H29" s="14"/>
      <c r="I29" s="14"/>
      <c r="J29" s="14"/>
      <c r="K29" s="14"/>
      <c r="L29" s="14"/>
    </row>
    <row r="30" spans="1:42" ht="17.25" thickBot="1">
      <c r="B30" s="12" t="s">
        <v>236</v>
      </c>
      <c r="C30" s="9" t="s">
        <v>232</v>
      </c>
      <c r="D30" s="14" t="s">
        <v>353</v>
      </c>
      <c r="E30" s="14" t="s">
        <v>354</v>
      </c>
      <c r="F30" s="14"/>
      <c r="G30" s="14"/>
      <c r="H30" s="14"/>
      <c r="I30" s="14"/>
      <c r="J30" s="14"/>
      <c r="K30" s="14"/>
      <c r="L30" s="14"/>
    </row>
    <row r="31" spans="1:42" ht="17.25" thickBot="1">
      <c r="B31" s="12" t="s">
        <v>238</v>
      </c>
      <c r="C31" s="9" t="s">
        <v>232</v>
      </c>
      <c r="D31" s="14" t="s">
        <v>355</v>
      </c>
      <c r="E31" s="14" t="s">
        <v>356</v>
      </c>
      <c r="F31" s="14"/>
      <c r="G31" s="14"/>
      <c r="H31" s="14"/>
      <c r="I31" s="14"/>
      <c r="J31" s="14"/>
      <c r="K31" s="14"/>
      <c r="L31" s="14"/>
    </row>
    <row r="32" spans="1:42" ht="17.25" thickBot="1">
      <c r="B32" s="12" t="s">
        <v>239</v>
      </c>
      <c r="C32" s="9" t="s">
        <v>232</v>
      </c>
      <c r="D32" s="14" t="s">
        <v>357</v>
      </c>
      <c r="E32" s="14" t="s">
        <v>358</v>
      </c>
      <c r="F32" s="14"/>
      <c r="G32" s="14"/>
      <c r="H32" s="14"/>
      <c r="I32" s="14"/>
      <c r="J32" s="14"/>
      <c r="K32" s="14"/>
      <c r="L32" s="14"/>
    </row>
    <row r="33" spans="2:12" ht="17.25" thickBot="1">
      <c r="B33" s="12" t="s">
        <v>240</v>
      </c>
      <c r="C33" s="9" t="s">
        <v>232</v>
      </c>
      <c r="D33" s="14" t="s">
        <v>359</v>
      </c>
      <c r="E33" s="14" t="s">
        <v>360</v>
      </c>
      <c r="F33" s="14"/>
      <c r="G33" s="14"/>
      <c r="H33" s="14"/>
      <c r="I33" s="14"/>
      <c r="J33" s="14"/>
      <c r="K33" s="14"/>
      <c r="L33" s="14"/>
    </row>
    <row r="34" spans="2:12" ht="17.25" thickBot="1">
      <c r="B34" s="12" t="s">
        <v>241</v>
      </c>
      <c r="C34" s="9" t="s">
        <v>232</v>
      </c>
      <c r="D34" s="14" t="s">
        <v>361</v>
      </c>
      <c r="E34" s="14" t="s">
        <v>362</v>
      </c>
      <c r="F34" s="14"/>
      <c r="G34" s="14"/>
      <c r="H34" s="14"/>
      <c r="I34" s="14"/>
      <c r="J34" s="14"/>
      <c r="K34" s="14"/>
      <c r="L34" s="14"/>
    </row>
    <row r="35" spans="2:12" ht="27.75" thickBot="1">
      <c r="B35" s="12" t="s">
        <v>242</v>
      </c>
      <c r="C35" s="9" t="s">
        <v>232</v>
      </c>
      <c r="D35" s="14" t="s">
        <v>363</v>
      </c>
      <c r="E35" s="14" t="s">
        <v>364</v>
      </c>
      <c r="F35" s="14"/>
      <c r="G35" s="14"/>
      <c r="H35" s="14"/>
      <c r="I35" s="14"/>
      <c r="J35" s="14"/>
      <c r="K35" s="14"/>
      <c r="L35" s="14"/>
    </row>
    <row r="36" spans="2:12" ht="104.25" thickBot="1">
      <c r="B36" s="12" t="s">
        <v>244</v>
      </c>
      <c r="C36" s="9" t="s">
        <v>232</v>
      </c>
      <c r="D36" s="14" t="s">
        <v>365</v>
      </c>
      <c r="E36" s="14" t="s">
        <v>366</v>
      </c>
      <c r="F36" s="14" t="s">
        <v>367</v>
      </c>
      <c r="G36" s="14" t="s">
        <v>368</v>
      </c>
      <c r="H36" s="14" t="s">
        <v>369</v>
      </c>
      <c r="I36" s="14" t="s">
        <v>370</v>
      </c>
      <c r="J36" s="14" t="s">
        <v>371</v>
      </c>
      <c r="K36" s="14" t="s">
        <v>372</v>
      </c>
      <c r="L36" s="14" t="s">
        <v>373</v>
      </c>
    </row>
    <row r="37" spans="2:12" ht="17.25" thickBot="1">
      <c r="B37" s="12" t="s">
        <v>245</v>
      </c>
      <c r="C37" s="9" t="s">
        <v>232</v>
      </c>
      <c r="D37" s="14" t="s">
        <v>374</v>
      </c>
      <c r="E37" s="14"/>
      <c r="F37" s="14"/>
      <c r="G37" s="14"/>
      <c r="H37" s="14"/>
      <c r="I37" s="14"/>
      <c r="J37" s="14"/>
      <c r="K37" s="14"/>
      <c r="L37" s="14"/>
    </row>
    <row r="38" spans="2:12" ht="17.25" thickBot="1">
      <c r="B38" s="12" t="s">
        <v>246</v>
      </c>
      <c r="C38" s="9" t="s">
        <v>232</v>
      </c>
      <c r="D38" s="14" t="s">
        <v>375</v>
      </c>
      <c r="E38" s="14"/>
      <c r="F38" s="14"/>
      <c r="G38" s="14"/>
      <c r="H38" s="14"/>
      <c r="I38" s="14"/>
      <c r="J38" s="14"/>
      <c r="K38" s="14"/>
      <c r="L38" s="14"/>
    </row>
    <row r="39" spans="2:12" ht="27.75" thickBot="1">
      <c r="B39" s="12" t="s">
        <v>247</v>
      </c>
      <c r="C39" s="9" t="s">
        <v>232</v>
      </c>
      <c r="D39" s="14" t="s">
        <v>376</v>
      </c>
      <c r="E39" s="14" t="s">
        <v>377</v>
      </c>
      <c r="F39" s="14" t="s">
        <v>378</v>
      </c>
      <c r="G39" s="14" t="s">
        <v>379</v>
      </c>
      <c r="H39" s="14"/>
      <c r="I39" s="14"/>
      <c r="J39" s="14"/>
      <c r="K39" s="14"/>
      <c r="L39" s="14"/>
    </row>
    <row r="40" spans="2:12" ht="17.25" thickBot="1">
      <c r="B40" s="12" t="s">
        <v>248</v>
      </c>
      <c r="C40" s="9" t="s">
        <v>232</v>
      </c>
      <c r="D40" s="14" t="s">
        <v>380</v>
      </c>
      <c r="E40" s="14" t="s">
        <v>381</v>
      </c>
      <c r="F40" s="14" t="s">
        <v>382</v>
      </c>
      <c r="G40" s="14"/>
      <c r="H40" s="14"/>
      <c r="I40" s="14"/>
      <c r="J40" s="14"/>
      <c r="K40" s="14"/>
      <c r="L40" s="14"/>
    </row>
    <row r="41" spans="2:12" ht="27.75" thickBot="1">
      <c r="B41" s="12" t="s">
        <v>249</v>
      </c>
      <c r="C41" s="9" t="s">
        <v>232</v>
      </c>
      <c r="D41" s="14" t="s">
        <v>383</v>
      </c>
      <c r="E41" s="14" t="s">
        <v>384</v>
      </c>
      <c r="F41" s="14"/>
      <c r="G41" s="14"/>
      <c r="H41" s="14"/>
      <c r="I41" s="14"/>
      <c r="J41" s="14"/>
      <c r="K41" s="14"/>
      <c r="L41" s="14"/>
    </row>
    <row r="42" spans="2:12" ht="27.75" thickBot="1">
      <c r="B42" s="12" t="s">
        <v>250</v>
      </c>
      <c r="C42" s="9" t="s">
        <v>232</v>
      </c>
      <c r="D42" s="14" t="s">
        <v>385</v>
      </c>
      <c r="E42" s="14" t="s">
        <v>386</v>
      </c>
      <c r="F42" s="14"/>
      <c r="G42" s="14"/>
      <c r="H42" s="14"/>
      <c r="I42" s="14"/>
      <c r="J42" s="14"/>
      <c r="K42" s="14"/>
      <c r="L42" s="14"/>
    </row>
    <row r="43" spans="2:12" ht="17.25" thickBot="1">
      <c r="B43" s="12" t="s">
        <v>251</v>
      </c>
      <c r="C43" s="9" t="s">
        <v>232</v>
      </c>
      <c r="D43" s="14" t="s">
        <v>387</v>
      </c>
      <c r="E43" s="14" t="s">
        <v>388</v>
      </c>
      <c r="F43" s="14"/>
      <c r="G43" s="14"/>
      <c r="H43" s="14"/>
      <c r="I43" s="14"/>
      <c r="J43" s="14"/>
      <c r="K43" s="14"/>
      <c r="L43" s="14"/>
    </row>
    <row r="44" spans="2:12" ht="27.75" thickBot="1">
      <c r="B44" s="12" t="s">
        <v>252</v>
      </c>
      <c r="C44" s="9" t="s">
        <v>232</v>
      </c>
      <c r="D44" s="14" t="s">
        <v>389</v>
      </c>
      <c r="E44" s="14" t="s">
        <v>390</v>
      </c>
      <c r="F44" s="14"/>
      <c r="G44" s="14"/>
      <c r="H44" s="14"/>
      <c r="I44" s="14"/>
      <c r="J44" s="14"/>
      <c r="K44" s="14"/>
      <c r="L44" s="14"/>
    </row>
    <row r="45" spans="2:12" ht="17.25" thickBot="1">
      <c r="B45" s="12" t="s">
        <v>253</v>
      </c>
      <c r="C45" s="9" t="s">
        <v>232</v>
      </c>
      <c r="D45" s="14" t="s">
        <v>391</v>
      </c>
      <c r="E45" s="14" t="s">
        <v>392</v>
      </c>
      <c r="F45" s="14"/>
      <c r="G45" s="14"/>
      <c r="H45" s="14"/>
      <c r="I45" s="14"/>
      <c r="J45" s="14"/>
      <c r="K45" s="14"/>
      <c r="L45" s="14"/>
    </row>
    <row r="46" spans="2:12" ht="53.25" thickBot="1">
      <c r="B46" s="12" t="s">
        <v>254</v>
      </c>
      <c r="C46" s="9" t="s">
        <v>232</v>
      </c>
      <c r="D46" s="14" t="s">
        <v>393</v>
      </c>
      <c r="E46" s="14" t="s">
        <v>394</v>
      </c>
      <c r="F46" s="14" t="s">
        <v>395</v>
      </c>
      <c r="G46" s="14" t="s">
        <v>396</v>
      </c>
      <c r="H46" s="14" t="s">
        <v>397</v>
      </c>
      <c r="I46" s="14" t="s">
        <v>398</v>
      </c>
      <c r="J46" s="14"/>
      <c r="K46" s="14"/>
      <c r="L46" s="14"/>
    </row>
    <row r="47" spans="2:12" ht="27.75" thickBot="1">
      <c r="B47" s="12" t="s">
        <v>255</v>
      </c>
      <c r="C47" s="9" t="s">
        <v>232</v>
      </c>
      <c r="D47" s="14" t="s">
        <v>399</v>
      </c>
      <c r="E47" s="14" t="s">
        <v>400</v>
      </c>
      <c r="F47" s="14"/>
      <c r="G47" s="14"/>
      <c r="H47" s="14"/>
      <c r="I47" s="14"/>
      <c r="J47" s="14"/>
      <c r="K47" s="14"/>
      <c r="L47" s="14"/>
    </row>
    <row r="48" spans="2:12" ht="17.25" thickBot="1">
      <c r="B48" s="12" t="s">
        <v>256</v>
      </c>
      <c r="C48" s="9" t="s">
        <v>232</v>
      </c>
      <c r="D48" s="14" t="s">
        <v>401</v>
      </c>
      <c r="E48" s="14" t="s">
        <v>402</v>
      </c>
      <c r="F48" s="14"/>
      <c r="G48" s="14"/>
      <c r="H48" s="14"/>
      <c r="I48" s="14"/>
      <c r="J48" s="14"/>
      <c r="K48" s="14"/>
      <c r="L48" s="14"/>
    </row>
    <row r="49" spans="2:12" ht="180.75" thickBot="1">
      <c r="B49" s="12" t="s">
        <v>257</v>
      </c>
      <c r="C49" s="9" t="s">
        <v>232</v>
      </c>
      <c r="D49" s="14" t="s">
        <v>403</v>
      </c>
      <c r="E49" s="14" t="s">
        <v>404</v>
      </c>
      <c r="F49" s="14" t="s">
        <v>405</v>
      </c>
      <c r="G49" s="14" t="s">
        <v>406</v>
      </c>
      <c r="H49" s="14" t="s">
        <v>407</v>
      </c>
      <c r="I49" s="14" t="s">
        <v>408</v>
      </c>
      <c r="J49" s="14" t="s">
        <v>409</v>
      </c>
      <c r="K49" s="14" t="s">
        <v>410</v>
      </c>
      <c r="L49" s="14"/>
    </row>
    <row r="50" spans="2:12" ht="27.75" thickBot="1">
      <c r="B50" s="12" t="s">
        <v>258</v>
      </c>
      <c r="C50" s="9" t="s">
        <v>232</v>
      </c>
      <c r="D50" s="14" t="s">
        <v>411</v>
      </c>
      <c r="E50" s="14" t="s">
        <v>412</v>
      </c>
      <c r="F50" s="14" t="s">
        <v>413</v>
      </c>
      <c r="G50" s="14" t="s">
        <v>414</v>
      </c>
      <c r="H50" s="14" t="s">
        <v>415</v>
      </c>
      <c r="I50" s="14"/>
      <c r="J50" s="14"/>
      <c r="K50" s="14"/>
      <c r="L50" s="14"/>
    </row>
    <row r="51" spans="2:12" ht="142.5" thickBot="1">
      <c r="B51" s="12" t="s">
        <v>259</v>
      </c>
      <c r="C51" s="9" t="s">
        <v>232</v>
      </c>
      <c r="D51" s="14" t="s">
        <v>416</v>
      </c>
      <c r="E51" s="14" t="s">
        <v>417</v>
      </c>
      <c r="F51" s="14" t="s">
        <v>418</v>
      </c>
      <c r="G51" s="14" t="s">
        <v>419</v>
      </c>
      <c r="H51" s="14" t="s">
        <v>420</v>
      </c>
      <c r="I51" s="14" t="s">
        <v>421</v>
      </c>
      <c r="J51" s="14" t="s">
        <v>422</v>
      </c>
      <c r="K51" s="14" t="s">
        <v>423</v>
      </c>
      <c r="L51" s="14"/>
    </row>
    <row r="52" spans="2:12" ht="129.75" thickBot="1">
      <c r="B52" s="12" t="s">
        <v>260</v>
      </c>
      <c r="C52" s="9" t="s">
        <v>232</v>
      </c>
      <c r="D52" s="14" t="s">
        <v>424</v>
      </c>
      <c r="E52" s="14" t="s">
        <v>425</v>
      </c>
      <c r="F52" s="14" t="s">
        <v>426</v>
      </c>
      <c r="G52" s="14" t="s">
        <v>427</v>
      </c>
      <c r="H52" s="14" t="s">
        <v>428</v>
      </c>
      <c r="I52" s="14" t="s">
        <v>429</v>
      </c>
      <c r="J52" s="14" t="s">
        <v>430</v>
      </c>
      <c r="K52" s="14" t="s">
        <v>431</v>
      </c>
      <c r="L52" s="14"/>
    </row>
    <row r="53" spans="2:12" ht="91.5" thickBot="1">
      <c r="B53" s="12" t="s">
        <v>261</v>
      </c>
      <c r="C53" s="9" t="s">
        <v>232</v>
      </c>
      <c r="D53" s="14" t="s">
        <v>432</v>
      </c>
      <c r="E53" s="14" t="s">
        <v>433</v>
      </c>
      <c r="F53" s="14" t="s">
        <v>434</v>
      </c>
      <c r="G53" s="14" t="s">
        <v>435</v>
      </c>
      <c r="H53" s="14" t="s">
        <v>436</v>
      </c>
      <c r="I53" s="14" t="s">
        <v>437</v>
      </c>
      <c r="J53" s="14"/>
      <c r="K53" s="14"/>
      <c r="L53" s="14"/>
    </row>
    <row r="54" spans="2:12" ht="53.25" thickBot="1">
      <c r="B54" s="12" t="s">
        <v>262</v>
      </c>
      <c r="C54" s="9" t="s">
        <v>232</v>
      </c>
      <c r="D54" s="14" t="s">
        <v>438</v>
      </c>
      <c r="E54" s="14" t="s">
        <v>439</v>
      </c>
      <c r="F54" s="14" t="s">
        <v>440</v>
      </c>
      <c r="G54" s="14" t="s">
        <v>441</v>
      </c>
      <c r="H54" s="14" t="s">
        <v>442</v>
      </c>
      <c r="I54" s="14"/>
      <c r="J54" s="14"/>
      <c r="K54" s="14"/>
      <c r="L54" s="14"/>
    </row>
    <row r="55" spans="2:12" ht="17.25" thickBot="1">
      <c r="B55" s="12" t="s">
        <v>263</v>
      </c>
      <c r="C55" s="9" t="s">
        <v>232</v>
      </c>
      <c r="D55" s="14" t="s">
        <v>443</v>
      </c>
      <c r="E55" s="14" t="s">
        <v>444</v>
      </c>
      <c r="F55" s="14" t="s">
        <v>445</v>
      </c>
      <c r="G55" s="14"/>
      <c r="H55" s="14"/>
      <c r="I55" s="14"/>
      <c r="J55" s="14"/>
      <c r="K55" s="14"/>
      <c r="L55" s="14"/>
    </row>
    <row r="56" spans="2:12" ht="27.75" thickBot="1">
      <c r="B56" s="12" t="s">
        <v>264</v>
      </c>
      <c r="C56" s="9" t="s">
        <v>232</v>
      </c>
      <c r="D56" s="14" t="s">
        <v>446</v>
      </c>
      <c r="E56" s="14" t="s">
        <v>447</v>
      </c>
      <c r="F56" s="14" t="s">
        <v>448</v>
      </c>
      <c r="G56" s="14" t="s">
        <v>449</v>
      </c>
      <c r="H56" s="14" t="s">
        <v>450</v>
      </c>
      <c r="I56" s="14"/>
      <c r="J56" s="14"/>
      <c r="K56" s="14"/>
      <c r="L56" s="14"/>
    </row>
    <row r="57" spans="2:12" ht="17.25" thickBot="1">
      <c r="B57" s="12" t="s">
        <v>265</v>
      </c>
      <c r="C57" s="9" t="s">
        <v>232</v>
      </c>
      <c r="D57" s="14" t="s">
        <v>451</v>
      </c>
      <c r="E57" s="14"/>
      <c r="F57" s="14"/>
      <c r="G57" s="14"/>
      <c r="H57" s="14"/>
      <c r="I57" s="14"/>
      <c r="J57" s="14"/>
      <c r="K57" s="14"/>
      <c r="L57" s="14"/>
    </row>
    <row r="58" spans="2:12" ht="66" thickBot="1">
      <c r="B58" s="12" t="s">
        <v>266</v>
      </c>
      <c r="C58" s="9" t="s">
        <v>232</v>
      </c>
      <c r="D58" s="14" t="s">
        <v>452</v>
      </c>
      <c r="E58" s="14" t="s">
        <v>453</v>
      </c>
      <c r="F58" s="14" t="s">
        <v>454</v>
      </c>
      <c r="G58" s="14" t="s">
        <v>455</v>
      </c>
      <c r="H58" s="14" t="s">
        <v>456</v>
      </c>
      <c r="I58" s="14" t="s">
        <v>457</v>
      </c>
      <c r="J58" s="14"/>
      <c r="K58" s="14"/>
      <c r="L58" s="14"/>
    </row>
    <row r="59" spans="2:12" ht="27.75" thickBot="1">
      <c r="B59" s="12" t="s">
        <v>267</v>
      </c>
      <c r="C59" s="9" t="s">
        <v>232</v>
      </c>
      <c r="D59" s="14" t="s">
        <v>458</v>
      </c>
      <c r="E59" s="14" t="s">
        <v>459</v>
      </c>
      <c r="F59" s="14"/>
      <c r="G59" s="14"/>
      <c r="H59" s="14"/>
      <c r="I59" s="14"/>
      <c r="J59" s="14"/>
      <c r="K59" s="14"/>
      <c r="L59" s="14"/>
    </row>
    <row r="60" spans="2:12" ht="17.25" thickBot="1">
      <c r="B60" s="12" t="s">
        <v>269</v>
      </c>
      <c r="C60" s="9" t="s">
        <v>232</v>
      </c>
      <c r="D60" s="14" t="s">
        <v>460</v>
      </c>
      <c r="E60" s="14" t="s">
        <v>461</v>
      </c>
      <c r="F60" s="14"/>
      <c r="G60" s="14"/>
      <c r="H60" s="14"/>
      <c r="I60" s="14"/>
      <c r="J60" s="14"/>
      <c r="K60" s="14"/>
      <c r="L60" s="14"/>
    </row>
    <row r="61" spans="2:12" ht="17.25" thickBot="1">
      <c r="B61" s="12" t="s">
        <v>271</v>
      </c>
      <c r="C61" s="9" t="s">
        <v>232</v>
      </c>
      <c r="D61" s="14" t="s">
        <v>462</v>
      </c>
      <c r="E61" s="14"/>
      <c r="F61" s="14"/>
      <c r="G61" s="14"/>
      <c r="H61" s="14"/>
      <c r="I61" s="14"/>
      <c r="J61" s="14"/>
      <c r="K61" s="14"/>
      <c r="L61" s="14"/>
    </row>
    <row r="62" spans="2:12" ht="17.25" thickBot="1">
      <c r="B62" s="12" t="s">
        <v>272</v>
      </c>
      <c r="C62" s="9" t="s">
        <v>232</v>
      </c>
      <c r="D62" s="14" t="s">
        <v>463</v>
      </c>
      <c r="E62" s="14"/>
      <c r="F62" s="14"/>
      <c r="G62" s="14"/>
      <c r="H62" s="14"/>
      <c r="I62" s="14"/>
      <c r="J62" s="14"/>
      <c r="K62" s="14"/>
      <c r="L62" s="14"/>
    </row>
    <row r="63" spans="2:12" ht="27.75" thickBot="1">
      <c r="B63" s="12" t="s">
        <v>273</v>
      </c>
      <c r="C63" s="9" t="s">
        <v>232</v>
      </c>
      <c r="D63" s="14" t="s">
        <v>464</v>
      </c>
      <c r="E63" s="14" t="s">
        <v>465</v>
      </c>
      <c r="F63" s="14" t="s">
        <v>466</v>
      </c>
      <c r="G63" s="14"/>
      <c r="H63" s="14"/>
      <c r="I63" s="14"/>
      <c r="J63" s="14"/>
      <c r="K63" s="14"/>
      <c r="L63" s="14"/>
    </row>
    <row r="64" spans="2:12" ht="27.75" thickBot="1">
      <c r="B64" s="12" t="s">
        <v>274</v>
      </c>
      <c r="C64" s="9" t="s">
        <v>232</v>
      </c>
      <c r="D64" s="14" t="s">
        <v>467</v>
      </c>
      <c r="E64" s="14"/>
      <c r="F64" s="14"/>
      <c r="G64" s="14"/>
      <c r="H64" s="14"/>
      <c r="I64" s="14"/>
      <c r="J64" s="14"/>
      <c r="K64" s="14"/>
      <c r="L64" s="14"/>
    </row>
    <row r="65" spans="2:13" ht="17.25" thickBot="1">
      <c r="B65" s="12" t="s">
        <v>276</v>
      </c>
      <c r="C65" s="9" t="s">
        <v>232</v>
      </c>
      <c r="D65" s="14" t="s">
        <v>468</v>
      </c>
      <c r="E65" s="14" t="s">
        <v>469</v>
      </c>
      <c r="F65" s="14"/>
      <c r="G65" s="14"/>
      <c r="H65" s="14"/>
      <c r="I65" s="14"/>
      <c r="J65" s="14"/>
      <c r="K65" s="14"/>
      <c r="L65" s="14"/>
    </row>
    <row r="66" spans="2:13" ht="17.25" thickBot="1">
      <c r="B66" s="12" t="s">
        <v>277</v>
      </c>
      <c r="C66" s="9" t="s">
        <v>232</v>
      </c>
      <c r="D66" s="13" t="s">
        <v>470</v>
      </c>
      <c r="E66" s="14" t="s">
        <v>471</v>
      </c>
      <c r="F66" s="14" t="s">
        <v>472</v>
      </c>
      <c r="G66" s="14"/>
      <c r="H66" s="14"/>
      <c r="I66" s="14"/>
      <c r="J66" s="14"/>
      <c r="K66" s="14"/>
      <c r="L66" s="14"/>
      <c r="M66" s="14"/>
    </row>
    <row r="67" spans="2:13" ht="27.75" thickBot="1">
      <c r="B67" s="12" t="s">
        <v>278</v>
      </c>
      <c r="C67" s="9" t="s">
        <v>232</v>
      </c>
      <c r="D67" s="14" t="s">
        <v>473</v>
      </c>
      <c r="E67" s="14" t="s">
        <v>474</v>
      </c>
      <c r="F67" s="14" t="s">
        <v>475</v>
      </c>
      <c r="G67" s="14" t="s">
        <v>476</v>
      </c>
      <c r="H67" s="14"/>
      <c r="I67" s="14"/>
      <c r="J67" s="14"/>
      <c r="K67" s="14"/>
      <c r="L67" s="14"/>
    </row>
    <row r="68" spans="2:13" ht="53.25" thickBot="1">
      <c r="B68" s="12" t="s">
        <v>280</v>
      </c>
      <c r="C68" s="9" t="s">
        <v>232</v>
      </c>
      <c r="D68" s="14" t="s">
        <v>477</v>
      </c>
      <c r="E68" s="14" t="s">
        <v>478</v>
      </c>
      <c r="F68" s="14" t="s">
        <v>479</v>
      </c>
      <c r="G68" s="14" t="s">
        <v>480</v>
      </c>
      <c r="H68" s="14"/>
      <c r="I68" s="14"/>
      <c r="J68" s="14"/>
      <c r="K68" s="14"/>
      <c r="L68" s="14"/>
    </row>
    <row r="69" spans="2:13" ht="78.75" thickBot="1">
      <c r="B69" s="12" t="s">
        <v>281</v>
      </c>
      <c r="C69" s="9" t="s">
        <v>232</v>
      </c>
      <c r="D69" s="14" t="s">
        <v>481</v>
      </c>
      <c r="E69" s="14" t="s">
        <v>482</v>
      </c>
      <c r="F69" s="14" t="s">
        <v>483</v>
      </c>
      <c r="G69" s="14" t="s">
        <v>484</v>
      </c>
      <c r="H69" s="14" t="s">
        <v>485</v>
      </c>
      <c r="I69" s="14" t="s">
        <v>486</v>
      </c>
      <c r="J69" s="14" t="s">
        <v>487</v>
      </c>
      <c r="K69" s="14" t="s">
        <v>488</v>
      </c>
      <c r="L69" s="14"/>
    </row>
    <row r="70" spans="2:13" ht="129.75" thickBot="1">
      <c r="B70" s="12" t="s">
        <v>282</v>
      </c>
      <c r="C70" s="9" t="s">
        <v>232</v>
      </c>
      <c r="D70" s="14" t="s">
        <v>489</v>
      </c>
      <c r="E70" s="14" t="s">
        <v>490</v>
      </c>
      <c r="F70" s="14" t="s">
        <v>491</v>
      </c>
      <c r="G70" s="14" t="s">
        <v>492</v>
      </c>
      <c r="H70" s="14" t="s">
        <v>493</v>
      </c>
      <c r="I70" s="14" t="s">
        <v>494</v>
      </c>
      <c r="J70" s="14" t="s">
        <v>495</v>
      </c>
      <c r="K70" s="14" t="s">
        <v>496</v>
      </c>
      <c r="L70" s="14" t="s">
        <v>497</v>
      </c>
    </row>
    <row r="71" spans="2:13" ht="40.5" thickBot="1">
      <c r="B71" s="12" t="s">
        <v>284</v>
      </c>
      <c r="C71" s="9" t="s">
        <v>232</v>
      </c>
      <c r="D71" s="14" t="s">
        <v>498</v>
      </c>
      <c r="E71" s="14" t="s">
        <v>499</v>
      </c>
      <c r="F71" s="14" t="s">
        <v>500</v>
      </c>
      <c r="G71" s="14" t="s">
        <v>501</v>
      </c>
      <c r="H71" s="14" t="s">
        <v>502</v>
      </c>
      <c r="I71" s="14"/>
      <c r="J71" s="14"/>
      <c r="K71" s="14"/>
      <c r="L71" s="14"/>
    </row>
    <row r="72" spans="2:13" ht="27.75" thickBot="1">
      <c r="B72" s="12" t="s">
        <v>285</v>
      </c>
      <c r="C72" s="9" t="s">
        <v>232</v>
      </c>
      <c r="D72" s="14" t="s">
        <v>503</v>
      </c>
      <c r="E72" s="14" t="s">
        <v>504</v>
      </c>
      <c r="F72" s="14" t="s">
        <v>505</v>
      </c>
      <c r="G72" s="14" t="s">
        <v>506</v>
      </c>
      <c r="H72" s="14"/>
      <c r="I72" s="14"/>
      <c r="J72" s="14"/>
      <c r="K72" s="14"/>
      <c r="L72" s="14"/>
    </row>
    <row r="73" spans="2:13" ht="17.25" thickBot="1">
      <c r="B73" s="12" t="s">
        <v>286</v>
      </c>
      <c r="C73" s="9" t="s">
        <v>232</v>
      </c>
      <c r="D73" s="14" t="s">
        <v>507</v>
      </c>
      <c r="E73" s="14"/>
      <c r="F73" s="14"/>
      <c r="G73" s="14"/>
      <c r="H73" s="14"/>
      <c r="I73" s="14"/>
      <c r="J73" s="14"/>
      <c r="K73" s="14"/>
      <c r="L73" s="14"/>
    </row>
    <row r="74" spans="2:13" ht="27.75" thickBot="1">
      <c r="B74" s="12" t="s">
        <v>287</v>
      </c>
      <c r="C74" s="9" t="s">
        <v>232</v>
      </c>
      <c r="D74" s="14" t="s">
        <v>508</v>
      </c>
      <c r="E74" s="14" t="s">
        <v>509</v>
      </c>
      <c r="F74" s="14"/>
      <c r="G74" s="14"/>
      <c r="H74" s="14"/>
      <c r="I74" s="14"/>
      <c r="J74" s="14"/>
      <c r="K74" s="14"/>
      <c r="L74" s="14"/>
    </row>
    <row r="75" spans="2:13" ht="17.25" thickBot="1">
      <c r="B75" s="12" t="s">
        <v>288</v>
      </c>
      <c r="C75" s="9" t="s">
        <v>232</v>
      </c>
      <c r="D75" s="14" t="s">
        <v>510</v>
      </c>
      <c r="E75" s="14" t="s">
        <v>511</v>
      </c>
      <c r="F75" s="14"/>
      <c r="G75" s="14"/>
      <c r="H75" s="14"/>
      <c r="I75" s="14"/>
      <c r="J75" s="14"/>
      <c r="K75" s="14"/>
      <c r="L75" s="14"/>
    </row>
    <row r="76" spans="2:13" ht="27.75" thickBot="1">
      <c r="B76" s="12" t="s">
        <v>290</v>
      </c>
      <c r="C76" s="9" t="s">
        <v>232</v>
      </c>
      <c r="D76" s="14" t="s">
        <v>512</v>
      </c>
      <c r="E76" s="14" t="s">
        <v>513</v>
      </c>
      <c r="F76" s="14" t="s">
        <v>514</v>
      </c>
      <c r="G76" s="14" t="s">
        <v>515</v>
      </c>
      <c r="H76" s="14"/>
      <c r="I76" s="14"/>
      <c r="J76" s="14"/>
      <c r="K76" s="14"/>
      <c r="L76" s="14"/>
    </row>
    <row r="77" spans="2:13" ht="17.25" thickBot="1">
      <c r="B77" s="12" t="s">
        <v>291</v>
      </c>
      <c r="C77" s="9" t="s">
        <v>232</v>
      </c>
      <c r="D77" s="14" t="s">
        <v>516</v>
      </c>
      <c r="E77" s="14" t="s">
        <v>517</v>
      </c>
      <c r="F77" s="14" t="s">
        <v>518</v>
      </c>
      <c r="G77" s="14"/>
      <c r="H77" s="14"/>
      <c r="I77" s="14"/>
      <c r="J77" s="14"/>
      <c r="K77" s="14"/>
      <c r="L77" s="14"/>
    </row>
    <row r="78" spans="2:13" ht="27.75" thickBot="1">
      <c r="B78" s="12" t="s">
        <v>293</v>
      </c>
      <c r="C78" s="9" t="s">
        <v>232</v>
      </c>
      <c r="D78" s="14" t="s">
        <v>519</v>
      </c>
      <c r="E78" s="14" t="s">
        <v>520</v>
      </c>
      <c r="F78" s="14"/>
      <c r="G78" s="14"/>
      <c r="H78" s="14"/>
      <c r="I78" s="14"/>
      <c r="J78" s="14"/>
      <c r="K78" s="14"/>
      <c r="L78" s="14"/>
    </row>
    <row r="79" spans="2:13" ht="40.5" thickBot="1">
      <c r="B79" s="12" t="s">
        <v>294</v>
      </c>
      <c r="C79" s="9" t="s">
        <v>232</v>
      </c>
      <c r="D79" s="14" t="s">
        <v>521</v>
      </c>
      <c r="E79" s="14" t="s">
        <v>522</v>
      </c>
      <c r="F79" s="14"/>
      <c r="G79" s="14"/>
      <c r="H79" s="14"/>
      <c r="I79" s="14"/>
      <c r="J79" s="14"/>
      <c r="K79" s="14"/>
      <c r="L79" s="14"/>
    </row>
    <row r="80" spans="2:13" ht="17.25" thickBot="1">
      <c r="B80" s="12" t="s">
        <v>295</v>
      </c>
      <c r="C80" s="9" t="s">
        <v>232</v>
      </c>
      <c r="D80" s="14" t="s">
        <v>523</v>
      </c>
      <c r="E80" s="14" t="s">
        <v>524</v>
      </c>
      <c r="F80" s="14"/>
      <c r="G80" s="14"/>
      <c r="H80" s="14"/>
      <c r="I80" s="14"/>
      <c r="J80" s="14"/>
      <c r="K80" s="14"/>
      <c r="L80" s="14"/>
    </row>
    <row r="81" spans="2:12" ht="27.75" thickBot="1">
      <c r="B81" s="12" t="s">
        <v>296</v>
      </c>
      <c r="C81" s="9" t="s">
        <v>232</v>
      </c>
      <c r="D81" s="14" t="s">
        <v>525</v>
      </c>
      <c r="E81" s="14" t="s">
        <v>526</v>
      </c>
      <c r="F81" s="14" t="s">
        <v>527</v>
      </c>
      <c r="G81" s="14" t="s">
        <v>528</v>
      </c>
      <c r="H81" s="14"/>
      <c r="I81" s="14"/>
      <c r="J81" s="14"/>
      <c r="K81" s="14"/>
      <c r="L81" s="14"/>
    </row>
    <row r="82" spans="2:12" ht="27.75" thickBot="1">
      <c r="B82" s="12" t="s">
        <v>297</v>
      </c>
      <c r="C82" s="9" t="s">
        <v>232</v>
      </c>
      <c r="D82" s="14" t="s">
        <v>529</v>
      </c>
      <c r="E82" s="14"/>
      <c r="F82" s="14"/>
      <c r="G82" s="14"/>
      <c r="H82" s="14"/>
      <c r="I82" s="14"/>
      <c r="J82" s="14"/>
      <c r="K82" s="14"/>
      <c r="L82" s="14"/>
    </row>
    <row r="83" spans="2:12" ht="27.75" thickBot="1">
      <c r="B83" s="12" t="s">
        <v>298</v>
      </c>
      <c r="C83" s="9" t="s">
        <v>232</v>
      </c>
      <c r="D83" s="14" t="s">
        <v>530</v>
      </c>
      <c r="E83" s="14" t="s">
        <v>531</v>
      </c>
      <c r="F83" s="14"/>
      <c r="G83" s="14"/>
      <c r="H83" s="14"/>
      <c r="I83" s="14"/>
      <c r="J83" s="14"/>
      <c r="K83" s="14"/>
      <c r="L83" s="14"/>
    </row>
    <row r="84" spans="2:12" ht="27.75" thickBot="1">
      <c r="B84" s="12" t="s">
        <v>300</v>
      </c>
      <c r="C84" s="9" t="s">
        <v>232</v>
      </c>
      <c r="D84" s="14" t="s">
        <v>532</v>
      </c>
      <c r="E84" s="14" t="s">
        <v>533</v>
      </c>
      <c r="F84" s="14" t="s">
        <v>534</v>
      </c>
      <c r="G84" s="14" t="s">
        <v>535</v>
      </c>
      <c r="H84" s="14"/>
      <c r="I84" s="14"/>
      <c r="J84" s="14"/>
      <c r="K84" s="14"/>
      <c r="L84" s="14"/>
    </row>
    <row r="85" spans="2:12" ht="27.75" thickBot="1">
      <c r="B85" s="12" t="s">
        <v>301</v>
      </c>
      <c r="C85" s="9" t="s">
        <v>232</v>
      </c>
      <c r="D85" s="14" t="s">
        <v>536</v>
      </c>
      <c r="E85" s="14" t="s">
        <v>537</v>
      </c>
      <c r="F85" s="14" t="s">
        <v>538</v>
      </c>
      <c r="G85" s="14"/>
      <c r="H85" s="14"/>
      <c r="I85" s="14"/>
      <c r="J85" s="14"/>
      <c r="K85" s="14"/>
      <c r="L85" s="14"/>
    </row>
    <row r="86" spans="2:12" ht="27.75" thickBot="1">
      <c r="B86" s="12" t="s">
        <v>302</v>
      </c>
      <c r="C86" s="9" t="s">
        <v>232</v>
      </c>
      <c r="D86" s="14" t="s">
        <v>539</v>
      </c>
      <c r="E86" s="14" t="s">
        <v>540</v>
      </c>
      <c r="F86" s="14" t="s">
        <v>541</v>
      </c>
      <c r="G86" s="14"/>
      <c r="H86" s="14"/>
      <c r="I86" s="14"/>
      <c r="J86" s="14"/>
      <c r="K86" s="14"/>
      <c r="L86" s="14"/>
    </row>
    <row r="87" spans="2:12" ht="27.75" thickBot="1">
      <c r="B87" s="12" t="s">
        <v>304</v>
      </c>
      <c r="C87" s="9" t="s">
        <v>232</v>
      </c>
      <c r="D87" s="14" t="s">
        <v>542</v>
      </c>
      <c r="E87" s="14" t="s">
        <v>543</v>
      </c>
      <c r="F87" s="14" t="s">
        <v>544</v>
      </c>
      <c r="G87" s="14"/>
      <c r="H87" s="14"/>
      <c r="I87" s="14"/>
      <c r="J87" s="14"/>
      <c r="K87" s="14"/>
      <c r="L87" s="14"/>
    </row>
    <row r="88" spans="2:12" ht="17.25" thickBot="1">
      <c r="B88" s="12" t="s">
        <v>306</v>
      </c>
      <c r="C88" s="9" t="s">
        <v>232</v>
      </c>
      <c r="D88" s="14" t="s">
        <v>545</v>
      </c>
      <c r="E88" s="14" t="s">
        <v>546</v>
      </c>
      <c r="F88" s="14"/>
      <c r="G88" s="14"/>
      <c r="H88" s="14"/>
      <c r="I88" s="14"/>
      <c r="J88" s="14"/>
      <c r="K88" s="14"/>
      <c r="L88" s="14"/>
    </row>
    <row r="89" spans="2:12" ht="27.75" thickBot="1">
      <c r="B89" s="12" t="s">
        <v>307</v>
      </c>
      <c r="C89" s="9" t="s">
        <v>232</v>
      </c>
      <c r="D89" s="14" t="s">
        <v>547</v>
      </c>
      <c r="E89" s="14" t="s">
        <v>548</v>
      </c>
      <c r="F89" s="14"/>
      <c r="G89" s="14"/>
      <c r="H89" s="14"/>
      <c r="I89" s="14"/>
      <c r="J89" s="14"/>
      <c r="K89" s="14"/>
      <c r="L89" s="14"/>
    </row>
    <row r="90" spans="2:12" ht="27.75" thickBot="1">
      <c r="B90" s="12" t="s">
        <v>308</v>
      </c>
      <c r="C90" s="9" t="s">
        <v>232</v>
      </c>
      <c r="D90" s="14" t="s">
        <v>549</v>
      </c>
      <c r="E90" s="14" t="s">
        <v>550</v>
      </c>
      <c r="F90" s="14"/>
      <c r="G90" s="14"/>
      <c r="H90" s="14"/>
      <c r="I90" s="14"/>
      <c r="J90" s="14"/>
      <c r="K90" s="14"/>
      <c r="L90" s="14"/>
    </row>
    <row r="91" spans="2:12" ht="27.75" thickBot="1">
      <c r="B91" s="12" t="s">
        <v>309</v>
      </c>
      <c r="C91" s="9" t="s">
        <v>232</v>
      </c>
      <c r="D91" s="14" t="s">
        <v>551</v>
      </c>
      <c r="E91" s="14" t="s">
        <v>552</v>
      </c>
      <c r="F91" s="14"/>
      <c r="G91" s="14"/>
      <c r="H91" s="14"/>
      <c r="I91" s="14"/>
      <c r="J91" s="14"/>
      <c r="K91" s="14"/>
      <c r="L91" s="14"/>
    </row>
    <row r="92" spans="2:12" ht="17.25" thickBot="1">
      <c r="B92" s="12" t="s">
        <v>310</v>
      </c>
      <c r="C92" s="9" t="s">
        <v>232</v>
      </c>
      <c r="D92" s="14" t="s">
        <v>553</v>
      </c>
      <c r="E92" s="14" t="s">
        <v>554</v>
      </c>
      <c r="F92" s="14"/>
      <c r="G92" s="14"/>
      <c r="H92" s="14"/>
      <c r="I92" s="14"/>
      <c r="J92" s="14"/>
      <c r="K92" s="14"/>
      <c r="L92" s="14"/>
    </row>
    <row r="93" spans="2:12" ht="40.5" thickBot="1">
      <c r="B93" s="12" t="s">
        <v>311</v>
      </c>
      <c r="C93" s="9" t="s">
        <v>232</v>
      </c>
      <c r="D93" s="14" t="s">
        <v>555</v>
      </c>
      <c r="E93" s="14" t="s">
        <v>556</v>
      </c>
      <c r="F93" s="14" t="s">
        <v>557</v>
      </c>
      <c r="G93" s="14" t="s">
        <v>558</v>
      </c>
      <c r="H93" s="14"/>
      <c r="I93" s="14"/>
      <c r="J93" s="14"/>
      <c r="K93" s="14"/>
      <c r="L93" s="14"/>
    </row>
    <row r="94" spans="2:12" ht="17.25" thickBot="1">
      <c r="B94" s="12" t="s">
        <v>312</v>
      </c>
      <c r="C94" s="9" t="s">
        <v>232</v>
      </c>
      <c r="D94" s="14" t="s">
        <v>559</v>
      </c>
      <c r="E94" s="14"/>
      <c r="F94" s="14"/>
      <c r="G94" s="14"/>
      <c r="H94" s="14"/>
      <c r="I94" s="14"/>
      <c r="J94" s="14"/>
      <c r="K94" s="14"/>
      <c r="L94" s="14"/>
    </row>
    <row r="95" spans="2:12" ht="53.25" thickBot="1">
      <c r="B95" s="12" t="s">
        <v>314</v>
      </c>
      <c r="C95" s="9" t="s">
        <v>232</v>
      </c>
      <c r="D95" s="14" t="s">
        <v>560</v>
      </c>
      <c r="E95" s="14" t="s">
        <v>561</v>
      </c>
      <c r="F95" s="14" t="s">
        <v>562</v>
      </c>
      <c r="G95" s="14" t="s">
        <v>563</v>
      </c>
      <c r="H95" s="14"/>
      <c r="I95" s="14"/>
      <c r="J95" s="14"/>
      <c r="K95" s="14"/>
      <c r="L95" s="14"/>
    </row>
    <row r="96" spans="2:12" ht="17.25" thickBot="1">
      <c r="B96" s="12" t="s">
        <v>315</v>
      </c>
      <c r="C96" s="9" t="s">
        <v>232</v>
      </c>
      <c r="D96" s="14" t="s">
        <v>564</v>
      </c>
      <c r="E96" s="14" t="s">
        <v>565</v>
      </c>
      <c r="F96" s="14" t="s">
        <v>566</v>
      </c>
      <c r="G96" s="14"/>
      <c r="H96" s="14"/>
      <c r="I96" s="14"/>
      <c r="J96" s="14"/>
      <c r="K96" s="14"/>
      <c r="L96" s="14"/>
    </row>
    <row r="97" spans="2:12" ht="27.75" thickBot="1">
      <c r="B97" s="12" t="s">
        <v>316</v>
      </c>
      <c r="C97" s="9" t="s">
        <v>232</v>
      </c>
      <c r="D97" s="14" t="s">
        <v>567</v>
      </c>
      <c r="E97" s="14" t="s">
        <v>568</v>
      </c>
      <c r="F97" s="14"/>
      <c r="G97" s="14"/>
      <c r="H97" s="14"/>
      <c r="I97" s="14"/>
      <c r="J97" s="14"/>
      <c r="K97" s="14"/>
      <c r="L97" s="14"/>
    </row>
    <row r="98" spans="2:12" ht="17.25" thickBot="1">
      <c r="B98" s="12" t="s">
        <v>317</v>
      </c>
      <c r="C98" s="9" t="s">
        <v>232</v>
      </c>
      <c r="D98" s="14" t="s">
        <v>569</v>
      </c>
      <c r="E98" s="14" t="s">
        <v>570</v>
      </c>
      <c r="F98" s="14" t="s">
        <v>571</v>
      </c>
      <c r="G98" s="14"/>
      <c r="H98" s="14"/>
      <c r="I98" s="14"/>
      <c r="J98" s="14"/>
      <c r="K98" s="14"/>
      <c r="L98" s="14"/>
    </row>
    <row r="99" spans="2:12" ht="27.75" thickBot="1">
      <c r="B99" s="12" t="s">
        <v>318</v>
      </c>
      <c r="C99" s="9" t="s">
        <v>232</v>
      </c>
      <c r="D99" s="14" t="s">
        <v>572</v>
      </c>
      <c r="E99" s="14" t="s">
        <v>573</v>
      </c>
      <c r="F99" s="14" t="s">
        <v>574</v>
      </c>
      <c r="G99" s="14"/>
      <c r="H99" s="14"/>
      <c r="I99" s="14"/>
      <c r="J99" s="14"/>
      <c r="K99" s="14"/>
      <c r="L99" s="14"/>
    </row>
    <row r="100" spans="2:12" ht="53.25" thickBot="1">
      <c r="B100" s="12" t="s">
        <v>319</v>
      </c>
      <c r="C100" s="9" t="s">
        <v>232</v>
      </c>
      <c r="D100" s="14" t="s">
        <v>575</v>
      </c>
      <c r="E100" s="14" t="s">
        <v>576</v>
      </c>
      <c r="F100" s="14" t="s">
        <v>577</v>
      </c>
      <c r="G100" s="14" t="s">
        <v>578</v>
      </c>
      <c r="H100" s="14"/>
      <c r="I100" s="14"/>
      <c r="J100" s="14"/>
      <c r="K100" s="14"/>
      <c r="L100" s="14"/>
    </row>
    <row r="101" spans="2:12" ht="27.75" thickBot="1">
      <c r="B101" s="12" t="s">
        <v>321</v>
      </c>
      <c r="C101" s="9" t="s">
        <v>232</v>
      </c>
      <c r="D101" s="14" t="s">
        <v>579</v>
      </c>
      <c r="E101" s="14" t="s">
        <v>580</v>
      </c>
      <c r="F101" s="14" t="s">
        <v>581</v>
      </c>
      <c r="G101" s="14"/>
      <c r="H101" s="14"/>
      <c r="I101" s="14"/>
      <c r="J101" s="14"/>
      <c r="K101" s="14"/>
      <c r="L101" s="14"/>
    </row>
    <row r="102" spans="2:12" ht="78.75" thickBot="1">
      <c r="B102" s="12" t="s">
        <v>323</v>
      </c>
      <c r="C102" s="9" t="s">
        <v>232</v>
      </c>
      <c r="D102" s="14" t="s">
        <v>582</v>
      </c>
      <c r="E102" s="14" t="s">
        <v>583</v>
      </c>
      <c r="F102" s="14" t="s">
        <v>584</v>
      </c>
      <c r="G102" s="14" t="s">
        <v>585</v>
      </c>
      <c r="H102" s="14" t="s">
        <v>586</v>
      </c>
      <c r="I102" s="14" t="s">
        <v>587</v>
      </c>
      <c r="J102" s="14"/>
      <c r="K102" s="14"/>
      <c r="L102" s="14"/>
    </row>
    <row r="103" spans="2:12" ht="17.25" thickBot="1">
      <c r="B103" s="12" t="s">
        <v>325</v>
      </c>
      <c r="C103" s="9" t="s">
        <v>232</v>
      </c>
      <c r="D103" s="14" t="s">
        <v>588</v>
      </c>
      <c r="E103" s="14" t="s">
        <v>589</v>
      </c>
      <c r="F103" s="14" t="s">
        <v>590</v>
      </c>
      <c r="G103" s="14" t="s">
        <v>591</v>
      </c>
      <c r="H103" s="14"/>
      <c r="I103" s="14"/>
      <c r="J103" s="14"/>
      <c r="K103" s="14"/>
      <c r="L103" s="14"/>
    </row>
    <row r="104" spans="2:12" ht="27.75" thickBot="1">
      <c r="B104" s="12" t="s">
        <v>326</v>
      </c>
      <c r="C104" s="9" t="s">
        <v>232</v>
      </c>
      <c r="D104" s="14" t="s">
        <v>592</v>
      </c>
      <c r="E104" s="14" t="s">
        <v>593</v>
      </c>
      <c r="F104" s="14" t="s">
        <v>594</v>
      </c>
      <c r="G104" s="14"/>
      <c r="H104" s="14"/>
      <c r="I104" s="14"/>
      <c r="J104" s="14"/>
      <c r="K104" s="14"/>
      <c r="L104" s="14"/>
    </row>
    <row r="105" spans="2:12" ht="17.25" thickBot="1">
      <c r="B105" s="12" t="s">
        <v>327</v>
      </c>
      <c r="C105" s="9" t="s">
        <v>232</v>
      </c>
      <c r="D105" s="14" t="s">
        <v>595</v>
      </c>
      <c r="E105" s="14" t="s">
        <v>596</v>
      </c>
      <c r="F105" s="14"/>
      <c r="G105" s="14"/>
      <c r="H105" s="14"/>
      <c r="I105" s="14"/>
      <c r="J105" s="14"/>
      <c r="K105" s="14"/>
      <c r="L105" s="14"/>
    </row>
    <row r="106" spans="2:12" ht="17.25" thickBot="1">
      <c r="B106" s="12" t="s">
        <v>329</v>
      </c>
      <c r="C106" s="9" t="s">
        <v>232</v>
      </c>
      <c r="D106" s="14" t="s">
        <v>597</v>
      </c>
      <c r="E106" s="14"/>
      <c r="F106" s="14"/>
      <c r="G106" s="14"/>
      <c r="H106" s="14"/>
      <c r="I106" s="14"/>
      <c r="J106" s="14"/>
      <c r="K106" s="14"/>
      <c r="L106" s="14"/>
    </row>
    <row r="107" spans="2:12" ht="27.75" thickBot="1">
      <c r="B107" s="12" t="s">
        <v>330</v>
      </c>
      <c r="C107" s="9" t="s">
        <v>232</v>
      </c>
      <c r="D107" s="14" t="s">
        <v>598</v>
      </c>
      <c r="E107" s="14"/>
      <c r="F107" s="14"/>
      <c r="G107" s="14"/>
      <c r="H107" s="14"/>
      <c r="I107" s="14"/>
      <c r="J107" s="14"/>
      <c r="K107" s="14"/>
      <c r="L107" s="14"/>
    </row>
    <row r="108" spans="2:12" ht="17.25" thickBot="1">
      <c r="B108" s="12" t="s">
        <v>331</v>
      </c>
      <c r="C108" s="9" t="s">
        <v>232</v>
      </c>
      <c r="D108" s="14" t="s">
        <v>599</v>
      </c>
      <c r="E108" s="14"/>
      <c r="F108" s="14"/>
      <c r="G108" s="14"/>
      <c r="H108" s="14"/>
      <c r="I108" s="14"/>
      <c r="J108" s="14"/>
      <c r="K108" s="14"/>
      <c r="L108" s="14"/>
    </row>
    <row r="109" spans="2:12" ht="27.75" thickBot="1">
      <c r="B109" s="12" t="s">
        <v>332</v>
      </c>
      <c r="C109" s="9" t="s">
        <v>232</v>
      </c>
      <c r="D109" s="14" t="s">
        <v>600</v>
      </c>
      <c r="E109" s="14"/>
      <c r="F109" s="14"/>
      <c r="G109" s="14"/>
      <c r="H109" s="14"/>
      <c r="I109" s="14"/>
      <c r="J109" s="14"/>
      <c r="K109" s="14"/>
      <c r="L109" s="14"/>
    </row>
    <row r="110" spans="2:12" ht="27.75" thickBot="1">
      <c r="B110" s="12" t="s">
        <v>334</v>
      </c>
      <c r="C110" s="9" t="s">
        <v>232</v>
      </c>
      <c r="D110" s="14" t="s">
        <v>601</v>
      </c>
      <c r="E110" s="14" t="s">
        <v>602</v>
      </c>
      <c r="F110" s="14"/>
      <c r="G110" s="14"/>
      <c r="H110" s="14"/>
      <c r="I110" s="14"/>
      <c r="J110" s="14"/>
      <c r="K110" s="14"/>
      <c r="L110" s="14"/>
    </row>
    <row r="111" spans="2:12" ht="27.75" thickBot="1">
      <c r="B111" s="12" t="s">
        <v>335</v>
      </c>
      <c r="C111" s="9" t="s">
        <v>232</v>
      </c>
      <c r="D111" s="14" t="s">
        <v>603</v>
      </c>
      <c r="E111" s="14"/>
      <c r="F111" s="14"/>
      <c r="G111" s="14"/>
      <c r="H111" s="14"/>
      <c r="I111" s="14"/>
      <c r="J111" s="14"/>
      <c r="K111" s="14"/>
      <c r="L111" s="14"/>
    </row>
    <row r="112" spans="2:12" ht="27.75" thickBot="1">
      <c r="B112" s="12" t="s">
        <v>336</v>
      </c>
      <c r="C112" s="9" t="s">
        <v>232</v>
      </c>
      <c r="D112" s="14" t="s">
        <v>604</v>
      </c>
      <c r="E112" s="14" t="s">
        <v>605</v>
      </c>
      <c r="F112" s="14"/>
      <c r="G112" s="14"/>
      <c r="H112" s="14"/>
      <c r="I112" s="14"/>
      <c r="J112" s="14"/>
      <c r="K112" s="14"/>
      <c r="L112" s="14"/>
    </row>
    <row r="113" spans="2:12" ht="17.25" thickBot="1">
      <c r="B113" s="12" t="s">
        <v>338</v>
      </c>
      <c r="C113" s="9" t="s">
        <v>232</v>
      </c>
      <c r="D113" s="14" t="s">
        <v>606</v>
      </c>
      <c r="E113" s="14"/>
      <c r="F113" s="14"/>
      <c r="G113" s="14"/>
      <c r="H113" s="14"/>
      <c r="I113" s="14"/>
      <c r="J113" s="14"/>
      <c r="K113" s="14"/>
      <c r="L113" s="14"/>
    </row>
    <row r="114" spans="2:12" ht="40.5" thickBot="1">
      <c r="B114" s="12" t="s">
        <v>339</v>
      </c>
      <c r="C114" s="9" t="s">
        <v>232</v>
      </c>
      <c r="D114" s="14" t="s">
        <v>607</v>
      </c>
      <c r="E114" s="14"/>
      <c r="F114" s="14"/>
      <c r="G114" s="14"/>
      <c r="H114" s="14"/>
      <c r="I114" s="14"/>
      <c r="J114" s="14"/>
      <c r="K114" s="14"/>
      <c r="L114" s="14"/>
    </row>
    <row r="115" spans="2:12" ht="27.75" thickBot="1">
      <c r="B115" s="12" t="s">
        <v>341</v>
      </c>
      <c r="C115" s="9" t="s">
        <v>232</v>
      </c>
      <c r="D115" s="14" t="s">
        <v>608</v>
      </c>
      <c r="E115" s="14" t="s">
        <v>609</v>
      </c>
      <c r="F115" s="14"/>
      <c r="G115" s="14"/>
      <c r="H115" s="14"/>
      <c r="I115" s="14"/>
      <c r="J115" s="14"/>
      <c r="K115" s="14"/>
      <c r="L115" s="14"/>
    </row>
    <row r="116" spans="2:12" ht="17.25" thickBot="1">
      <c r="B116" s="12"/>
      <c r="D116" s="14" t="s">
        <v>610</v>
      </c>
      <c r="E116" s="14"/>
      <c r="F116" s="14"/>
      <c r="G116" s="14"/>
      <c r="H116" s="14"/>
      <c r="I116" s="14"/>
      <c r="J116" s="14"/>
      <c r="K116" s="14"/>
      <c r="L116" s="14"/>
    </row>
    <row r="117" spans="2:12" ht="17.25" thickBot="1">
      <c r="B117" s="14"/>
      <c r="D117" s="14"/>
      <c r="E117" s="14"/>
      <c r="F117" s="14"/>
      <c r="G117" s="14"/>
      <c r="H117" s="14"/>
      <c r="I117" s="14"/>
      <c r="J117" s="14"/>
      <c r="K117" s="14"/>
      <c r="L117" s="14"/>
    </row>
    <row r="118" spans="2:12" ht="17.25" thickBot="1">
      <c r="B118" s="14"/>
      <c r="D118" s="14"/>
      <c r="E118" s="14"/>
      <c r="F118" s="14"/>
      <c r="G118" s="14"/>
      <c r="H118" s="14"/>
      <c r="I118" s="14"/>
      <c r="J118" s="14"/>
      <c r="K118" s="14"/>
      <c r="L118" s="14"/>
    </row>
    <row r="119" spans="2:12" ht="17.25" thickBot="1">
      <c r="B119" s="14"/>
      <c r="D119" s="14"/>
      <c r="E119" s="14"/>
      <c r="F119" s="14"/>
      <c r="G119" s="14"/>
      <c r="H119" s="14"/>
      <c r="I119" s="14"/>
      <c r="J119" s="14"/>
      <c r="K119" s="14"/>
      <c r="L119" s="14"/>
    </row>
    <row r="120" spans="2:12" ht="17.25" thickBot="1">
      <c r="B120" s="14"/>
      <c r="D120" s="14"/>
      <c r="E120" s="14"/>
      <c r="F120" s="14"/>
      <c r="G120" s="14"/>
      <c r="H120" s="14"/>
      <c r="I120" s="14"/>
      <c r="J120" s="14"/>
      <c r="K120" s="14"/>
      <c r="L120" s="14"/>
    </row>
    <row r="121" spans="2:12" ht="17.25" thickBot="1">
      <c r="B121" s="14"/>
      <c r="D121" s="14"/>
      <c r="E121" s="14"/>
      <c r="F121" s="14"/>
      <c r="G121" s="14"/>
      <c r="H121" s="14"/>
      <c r="I121" s="14"/>
      <c r="J121" s="14"/>
      <c r="K121" s="14"/>
      <c r="L121" s="14"/>
    </row>
    <row r="122" spans="2:12" ht="17.25" thickBot="1">
      <c r="B122" s="14"/>
      <c r="D122" s="14"/>
      <c r="E122" s="14"/>
      <c r="F122" s="14"/>
      <c r="G122" s="14"/>
      <c r="H122" s="14"/>
      <c r="I122" s="14"/>
      <c r="J122" s="14"/>
      <c r="K122" s="14"/>
      <c r="L122" s="14"/>
    </row>
    <row r="123" spans="2:12" ht="17.25" thickBot="1">
      <c r="B123" s="14"/>
      <c r="D123" s="14"/>
      <c r="E123" s="14"/>
      <c r="F123" s="14"/>
      <c r="G123" s="14"/>
      <c r="H123" s="14"/>
      <c r="I123" s="14"/>
      <c r="J123" s="14"/>
      <c r="K123" s="14"/>
      <c r="L123" s="14"/>
    </row>
    <row r="124" spans="2:12" ht="17.25" thickBot="1">
      <c r="B124" s="14"/>
      <c r="D124" s="14"/>
      <c r="E124" s="14"/>
      <c r="F124" s="14"/>
      <c r="G124" s="14"/>
      <c r="H124" s="14"/>
      <c r="I124" s="14"/>
      <c r="J124" s="14"/>
      <c r="K124" s="14"/>
      <c r="L124" s="14"/>
    </row>
    <row r="125" spans="2:12" ht="17.25" thickBot="1">
      <c r="B125" s="14"/>
      <c r="D125" s="14"/>
      <c r="E125" s="14"/>
      <c r="F125" s="14"/>
      <c r="G125" s="14"/>
      <c r="H125" s="14"/>
      <c r="I125" s="14"/>
      <c r="J125" s="14"/>
      <c r="K125" s="14"/>
      <c r="L125" s="14"/>
    </row>
    <row r="126" spans="2:12" ht="17.25" thickBot="1">
      <c r="B126" s="14"/>
      <c r="D126" s="14"/>
      <c r="E126" s="14"/>
      <c r="F126" s="14"/>
      <c r="G126" s="14"/>
      <c r="H126" s="14"/>
      <c r="I126" s="14"/>
      <c r="J126" s="14"/>
      <c r="K126" s="14"/>
      <c r="L126" s="14"/>
    </row>
    <row r="127" spans="2:12" ht="17.25" thickBot="1">
      <c r="B127" s="14"/>
      <c r="D127" s="14"/>
      <c r="E127" s="14"/>
      <c r="F127" s="14"/>
      <c r="G127" s="14"/>
      <c r="H127" s="14"/>
      <c r="I127" s="14"/>
      <c r="J127" s="14"/>
      <c r="K127" s="14"/>
      <c r="L127" s="14"/>
    </row>
    <row r="128" spans="2:12" ht="17.25" thickBot="1">
      <c r="B128" s="14"/>
    </row>
    <row r="129" spans="2:2" ht="17.25" thickBot="1">
      <c r="B129" s="14"/>
    </row>
    <row r="130" spans="2:2" ht="17.25" thickBot="1">
      <c r="B130" s="14"/>
    </row>
    <row r="131" spans="2:2" ht="17.25" thickBot="1">
      <c r="B131" s="14"/>
    </row>
    <row r="132" spans="2:2" ht="17.25" thickBot="1">
      <c r="B132" s="14"/>
    </row>
    <row r="133" spans="2:2" ht="17.25" thickBot="1">
      <c r="B133" s="14"/>
    </row>
    <row r="134" spans="2:2" ht="17.25" thickBot="1">
      <c r="B134" s="14"/>
    </row>
    <row r="135" spans="2:2" ht="17.25" thickBot="1">
      <c r="B135" s="14"/>
    </row>
    <row r="136" spans="2:2" ht="17.25" thickBot="1">
      <c r="B136" s="14"/>
    </row>
    <row r="137" spans="2:2" ht="17.25" thickBot="1">
      <c r="B137" s="14"/>
    </row>
    <row r="138" spans="2:2" ht="17.25" thickBot="1">
      <c r="B138" s="14"/>
    </row>
    <row r="139" spans="2:2" ht="17.25" thickBot="1">
      <c r="B139" s="14"/>
    </row>
    <row r="140" spans="2:2" ht="17.25" thickBot="1">
      <c r="B140" s="14"/>
    </row>
    <row r="141" spans="2:2" ht="17.25" thickBot="1">
      <c r="B141" s="14"/>
    </row>
    <row r="142" spans="2:2" ht="17.25" thickBot="1">
      <c r="B142" s="14"/>
    </row>
    <row r="143" spans="2:2" ht="17.25" thickBot="1">
      <c r="B143" s="14"/>
    </row>
    <row r="144" spans="2:2" ht="17.25" thickBot="1">
      <c r="B144" s="14"/>
    </row>
    <row r="145" spans="2:2" ht="17.25" thickBot="1">
      <c r="B145" s="14"/>
    </row>
    <row r="146" spans="2:2" ht="17.25" thickBot="1">
      <c r="B146" s="14"/>
    </row>
    <row r="147" spans="2:2" ht="17.25" thickBot="1">
      <c r="B147" s="14"/>
    </row>
    <row r="148" spans="2:2" ht="17.25" thickBot="1">
      <c r="B148" s="14"/>
    </row>
    <row r="149" spans="2:2" ht="17.25" thickBot="1">
      <c r="B149" s="14"/>
    </row>
    <row r="150" spans="2:2" ht="17.25" thickBot="1">
      <c r="B150" s="14"/>
    </row>
    <row r="151" spans="2:2" ht="17.25" thickBot="1">
      <c r="B151" s="14"/>
    </row>
    <row r="152" spans="2:2" ht="17.25" thickBot="1">
      <c r="B152" s="14"/>
    </row>
    <row r="153" spans="2:2" ht="17.25" thickBot="1">
      <c r="B153" s="14"/>
    </row>
    <row r="154" spans="2:2" ht="17.25" thickBot="1">
      <c r="B154" s="14"/>
    </row>
    <row r="155" spans="2:2" ht="17.25" thickBot="1">
      <c r="B155" s="14"/>
    </row>
    <row r="156" spans="2:2" ht="17.25" thickBot="1">
      <c r="B156" s="14"/>
    </row>
    <row r="157" spans="2:2" ht="17.25" thickBot="1">
      <c r="B157" s="14"/>
    </row>
    <row r="158" spans="2:2" ht="17.25" thickBot="1">
      <c r="B158" s="14"/>
    </row>
    <row r="159" spans="2:2" ht="17.25" thickBot="1">
      <c r="B159" s="14"/>
    </row>
    <row r="160" spans="2:2" ht="17.25" thickBot="1">
      <c r="B160" s="14"/>
    </row>
    <row r="161" spans="2:2" ht="17.25" thickBot="1">
      <c r="B161" s="14"/>
    </row>
    <row r="162" spans="2:2" ht="17.25" thickBot="1">
      <c r="B162" s="14"/>
    </row>
    <row r="163" spans="2:2" ht="17.25" thickBot="1">
      <c r="B163" s="14"/>
    </row>
    <row r="164" spans="2:2" ht="17.25" thickBot="1">
      <c r="B164" s="14"/>
    </row>
    <row r="165" spans="2:2" ht="17.25" thickBot="1">
      <c r="B165" s="14"/>
    </row>
    <row r="166" spans="2:2" ht="17.25" thickBot="1">
      <c r="B166" s="14"/>
    </row>
    <row r="167" spans="2:2" ht="17.25" thickBot="1">
      <c r="B167" s="14"/>
    </row>
    <row r="168" spans="2:2" ht="17.25" thickBot="1">
      <c r="B168" s="14"/>
    </row>
    <row r="169" spans="2:2" ht="17.25" thickBot="1">
      <c r="B169" s="14"/>
    </row>
    <row r="170" spans="2:2" ht="17.25" thickBot="1">
      <c r="B170" s="14"/>
    </row>
    <row r="171" spans="2:2" ht="17.25" thickBot="1">
      <c r="B171" s="14"/>
    </row>
    <row r="172" spans="2:2" ht="17.25" thickBot="1">
      <c r="B172" s="14"/>
    </row>
    <row r="173" spans="2:2" ht="17.25" thickBot="1">
      <c r="B173" s="14"/>
    </row>
    <row r="174" spans="2:2" ht="17.25" thickBot="1">
      <c r="B174" s="14"/>
    </row>
    <row r="175" spans="2:2" ht="17.25" thickBot="1">
      <c r="B175" s="14"/>
    </row>
    <row r="176" spans="2:2" ht="17.25" thickBot="1">
      <c r="B176" s="14"/>
    </row>
    <row r="177" spans="2:2" ht="17.25" thickBot="1">
      <c r="B177" s="14"/>
    </row>
    <row r="178" spans="2:2" ht="17.25" thickBot="1">
      <c r="B178" s="14"/>
    </row>
    <row r="179" spans="2:2" ht="17.25" thickBot="1">
      <c r="B179" s="14"/>
    </row>
    <row r="180" spans="2:2" ht="17.25" thickBot="1">
      <c r="B180" s="14"/>
    </row>
    <row r="181" spans="2:2" ht="17.25" thickBot="1">
      <c r="B181" s="14"/>
    </row>
    <row r="182" spans="2:2" ht="17.25" thickBot="1">
      <c r="B182" s="14"/>
    </row>
    <row r="183" spans="2:2" ht="17.25" thickBot="1">
      <c r="B183" s="14"/>
    </row>
    <row r="184" spans="2:2" ht="17.25" thickBot="1">
      <c r="B184" s="14"/>
    </row>
    <row r="185" spans="2:2" ht="17.25" thickBot="1">
      <c r="B185" s="14"/>
    </row>
    <row r="186" spans="2:2" ht="17.25" thickBot="1">
      <c r="B186" s="14"/>
    </row>
    <row r="187" spans="2:2" ht="17.25" thickBot="1">
      <c r="B187" s="14"/>
    </row>
    <row r="188" spans="2:2" ht="17.25" thickBot="1">
      <c r="B188" s="14"/>
    </row>
    <row r="189" spans="2:2" ht="17.25" thickBot="1">
      <c r="B189" s="14"/>
    </row>
    <row r="190" spans="2:2" ht="17.25" thickBot="1">
      <c r="B190" s="14"/>
    </row>
    <row r="191" spans="2:2" ht="17.25" thickBot="1">
      <c r="B191" s="14"/>
    </row>
    <row r="192" spans="2:2" ht="17.25" thickBot="1">
      <c r="B192" s="14"/>
    </row>
    <row r="193" spans="2:2" ht="17.25" thickBot="1">
      <c r="B193" s="14"/>
    </row>
    <row r="194" spans="2:2" ht="17.25" thickBot="1">
      <c r="B194" s="14"/>
    </row>
    <row r="195" spans="2:2" ht="17.25" thickBot="1">
      <c r="B195" s="14"/>
    </row>
    <row r="196" spans="2:2" ht="17.25" thickBot="1">
      <c r="B196" s="14"/>
    </row>
    <row r="197" spans="2:2" ht="17.25" thickBot="1">
      <c r="B197" s="14"/>
    </row>
    <row r="198" spans="2:2" ht="17.25" thickBot="1">
      <c r="B198" s="14"/>
    </row>
    <row r="199" spans="2:2" ht="17.25" thickBot="1">
      <c r="B199" s="14"/>
    </row>
    <row r="200" spans="2:2" ht="17.25" thickBot="1">
      <c r="B200" s="14"/>
    </row>
    <row r="201" spans="2:2" ht="17.25" thickBot="1">
      <c r="B201" s="14"/>
    </row>
    <row r="202" spans="2:2" ht="17.25" thickBot="1">
      <c r="B202" s="14"/>
    </row>
    <row r="203" spans="2:2" ht="17.25" thickBot="1">
      <c r="B203" s="14"/>
    </row>
    <row r="204" spans="2:2" ht="17.25" thickBot="1">
      <c r="B204" s="14"/>
    </row>
    <row r="205" spans="2:2" ht="17.25" thickBot="1">
      <c r="B205" s="14"/>
    </row>
    <row r="206" spans="2:2" ht="17.25" thickBot="1">
      <c r="B206" s="14"/>
    </row>
    <row r="207" spans="2:2" ht="17.25" thickBot="1">
      <c r="B207" s="14"/>
    </row>
    <row r="208" spans="2:2" ht="17.25" thickBot="1">
      <c r="B208" s="14"/>
    </row>
    <row r="209" spans="2:2" ht="17.25" thickBot="1">
      <c r="B209" s="14"/>
    </row>
    <row r="210" spans="2:2" ht="17.25" thickBot="1">
      <c r="B210" s="14"/>
    </row>
    <row r="211" spans="2:2" ht="17.25" thickBot="1">
      <c r="B211" s="14"/>
    </row>
    <row r="212" spans="2:2" ht="17.25" thickBot="1">
      <c r="B212" s="14"/>
    </row>
    <row r="213" spans="2:2" ht="17.25" thickBot="1">
      <c r="B213" s="14"/>
    </row>
    <row r="214" spans="2:2" ht="17.25" thickBot="1">
      <c r="B214" s="14"/>
    </row>
    <row r="215" spans="2:2" ht="17.25" thickBot="1">
      <c r="B215" s="14"/>
    </row>
    <row r="216" spans="2:2" ht="17.25" thickBot="1">
      <c r="B216" s="14"/>
    </row>
    <row r="217" spans="2:2" ht="17.25" thickBot="1">
      <c r="B217" s="14"/>
    </row>
    <row r="218" spans="2:2" ht="17.25" thickBot="1">
      <c r="B218" s="14"/>
    </row>
    <row r="219" spans="2:2" ht="17.25" thickBot="1">
      <c r="B219" s="14"/>
    </row>
    <row r="220" spans="2:2" ht="17.25" thickBot="1">
      <c r="B220" s="14"/>
    </row>
    <row r="221" spans="2:2" ht="17.25" thickBot="1">
      <c r="B221" s="14"/>
    </row>
    <row r="222" spans="2:2" ht="17.25" thickBot="1">
      <c r="B222" s="14"/>
    </row>
    <row r="223" spans="2:2" ht="17.25" thickBot="1">
      <c r="B223" s="14"/>
    </row>
    <row r="224" spans="2:2" ht="17.25" thickBot="1">
      <c r="B224" s="14"/>
    </row>
    <row r="225" spans="2:2" ht="17.25" thickBot="1">
      <c r="B225" s="14"/>
    </row>
    <row r="226" spans="2:2" ht="17.25" thickBot="1">
      <c r="B226" s="14"/>
    </row>
    <row r="227" spans="2:2" ht="17.25" thickBot="1">
      <c r="B227" s="14"/>
    </row>
    <row r="228" spans="2:2" ht="17.25" thickBot="1">
      <c r="B228" s="14"/>
    </row>
    <row r="229" spans="2:2" ht="17.25" thickBot="1">
      <c r="B229" s="14"/>
    </row>
    <row r="230" spans="2:2" ht="17.25" thickBot="1">
      <c r="B230" s="14"/>
    </row>
    <row r="231" spans="2:2" ht="17.25" thickBot="1">
      <c r="B231" s="14"/>
    </row>
    <row r="232" spans="2:2" ht="17.25" thickBot="1">
      <c r="B232" s="14"/>
    </row>
    <row r="233" spans="2:2" ht="17.25" thickBot="1">
      <c r="B233" s="14"/>
    </row>
    <row r="234" spans="2:2" ht="17.25" thickBot="1">
      <c r="B234" s="14"/>
    </row>
    <row r="235" spans="2:2" ht="17.25" thickBot="1">
      <c r="B235" s="14"/>
    </row>
    <row r="236" spans="2:2" ht="17.25" thickBot="1">
      <c r="B236" s="14"/>
    </row>
    <row r="237" spans="2:2" ht="17.25" thickBot="1">
      <c r="B237" s="14"/>
    </row>
    <row r="238" spans="2:2" ht="17.25" thickBot="1">
      <c r="B238" s="14"/>
    </row>
    <row r="239" spans="2:2" ht="17.25" thickBot="1">
      <c r="B239" s="14"/>
    </row>
    <row r="240" spans="2:2" ht="17.25" thickBot="1">
      <c r="B240" s="14"/>
    </row>
    <row r="241" spans="2:2" ht="17.25" thickBot="1">
      <c r="B241" s="14"/>
    </row>
    <row r="242" spans="2:2" ht="17.25" thickBot="1">
      <c r="B242" s="14"/>
    </row>
    <row r="243" spans="2:2" ht="17.25" thickBot="1">
      <c r="B243" s="14"/>
    </row>
    <row r="244" spans="2:2" ht="17.25" thickBot="1">
      <c r="B244" s="14"/>
    </row>
    <row r="245" spans="2:2" ht="17.25" thickBot="1">
      <c r="B245" s="14"/>
    </row>
    <row r="246" spans="2:2" ht="17.25" thickBot="1">
      <c r="B246" s="14"/>
    </row>
    <row r="247" spans="2:2" ht="17.25" thickBot="1">
      <c r="B247" s="14"/>
    </row>
    <row r="248" spans="2:2" ht="17.25" thickBot="1">
      <c r="B248" s="14"/>
    </row>
    <row r="249" spans="2:2" ht="17.25" thickBot="1">
      <c r="B249" s="14"/>
    </row>
    <row r="250" spans="2:2" ht="17.25" thickBot="1">
      <c r="B250" s="14"/>
    </row>
    <row r="251" spans="2:2" ht="17.25" thickBot="1">
      <c r="B251" s="14"/>
    </row>
    <row r="252" spans="2:2" ht="17.25" thickBot="1">
      <c r="B252" s="14"/>
    </row>
    <row r="253" spans="2:2" ht="17.25" thickBot="1">
      <c r="B253" s="14"/>
    </row>
    <row r="254" spans="2:2" ht="17.25" thickBot="1">
      <c r="B254" s="14"/>
    </row>
    <row r="255" spans="2:2" ht="17.25" thickBot="1">
      <c r="B255" s="14"/>
    </row>
    <row r="256" spans="2:2" ht="17.25" thickBot="1">
      <c r="B256" s="14"/>
    </row>
    <row r="257" spans="2:2" ht="17.25" thickBot="1">
      <c r="B257" s="14"/>
    </row>
    <row r="258" spans="2:2" ht="17.25" thickBot="1">
      <c r="B258" s="14"/>
    </row>
    <row r="259" spans="2:2" ht="17.25" thickBot="1">
      <c r="B259" s="14"/>
    </row>
    <row r="260" spans="2:2" ht="17.25" thickBot="1">
      <c r="B260" s="14"/>
    </row>
    <row r="261" spans="2:2" ht="17.25" thickBot="1">
      <c r="B261" s="14"/>
    </row>
    <row r="262" spans="2:2" ht="17.25" thickBot="1">
      <c r="B262" s="14"/>
    </row>
    <row r="263" spans="2:2" ht="17.25" thickBot="1">
      <c r="B263" s="14"/>
    </row>
    <row r="264" spans="2:2" ht="17.25" thickBot="1">
      <c r="B264" s="14"/>
    </row>
    <row r="265" spans="2:2" ht="17.25" thickBot="1">
      <c r="B265" s="14"/>
    </row>
    <row r="266" spans="2:2" ht="17.25" thickBot="1">
      <c r="B266" s="14"/>
    </row>
    <row r="267" spans="2:2" ht="17.25" thickBot="1">
      <c r="B267" s="14"/>
    </row>
    <row r="268" spans="2:2" ht="17.25" thickBot="1">
      <c r="B268" s="14"/>
    </row>
    <row r="269" spans="2:2" ht="17.25" thickBot="1">
      <c r="B269" s="14"/>
    </row>
    <row r="270" spans="2:2" ht="17.25" thickBot="1">
      <c r="B270" s="14"/>
    </row>
    <row r="271" spans="2:2" ht="17.25" thickBot="1">
      <c r="B271" s="14"/>
    </row>
    <row r="272" spans="2:2" ht="17.25" thickBot="1">
      <c r="B272" s="14"/>
    </row>
    <row r="273" spans="2:2" ht="17.25" thickBot="1">
      <c r="B273" s="14"/>
    </row>
    <row r="274" spans="2:2" ht="17.25" thickBot="1">
      <c r="B274" s="14"/>
    </row>
    <row r="275" spans="2:2" ht="17.25" thickBot="1">
      <c r="B275" s="14"/>
    </row>
    <row r="276" spans="2:2" ht="17.25" thickBot="1">
      <c r="B276" s="14"/>
    </row>
    <row r="277" spans="2:2" ht="17.25" thickBot="1">
      <c r="B277" s="14"/>
    </row>
    <row r="278" spans="2:2" ht="17.25" thickBot="1">
      <c r="B278" s="14"/>
    </row>
    <row r="279" spans="2:2" ht="17.25" thickBot="1">
      <c r="B279" s="14"/>
    </row>
    <row r="280" spans="2:2" ht="17.25" thickBot="1">
      <c r="B280" s="14"/>
    </row>
    <row r="281" spans="2:2" ht="17.25" thickBot="1">
      <c r="B281" s="14"/>
    </row>
    <row r="282" spans="2:2" ht="17.25" thickBot="1">
      <c r="B282" s="14"/>
    </row>
    <row r="283" spans="2:2" ht="17.25" thickBot="1">
      <c r="B283" s="14"/>
    </row>
    <row r="284" spans="2:2" ht="17.25" thickBot="1">
      <c r="B284" s="14"/>
    </row>
    <row r="285" spans="2:2" ht="17.25" thickBot="1">
      <c r="B285" s="14"/>
    </row>
    <row r="286" spans="2:2" ht="17.25" thickBot="1">
      <c r="B286" s="14"/>
    </row>
    <row r="287" spans="2:2" ht="17.25" thickBot="1">
      <c r="B287" s="14"/>
    </row>
    <row r="288" spans="2:2" ht="17.25" thickBot="1">
      <c r="B288" s="14"/>
    </row>
    <row r="289" spans="2:2" ht="17.25" thickBot="1">
      <c r="B289" s="14"/>
    </row>
    <row r="290" spans="2:2" ht="17.25" thickBot="1">
      <c r="B290" s="14"/>
    </row>
    <row r="291" spans="2:2" ht="17.25" thickBot="1">
      <c r="B291" s="14"/>
    </row>
    <row r="292" spans="2:2" ht="17.25" thickBot="1">
      <c r="B292" s="14"/>
    </row>
    <row r="293" spans="2:2" ht="17.25" thickBot="1">
      <c r="B293" s="14"/>
    </row>
    <row r="294" spans="2:2" ht="17.25" thickBot="1">
      <c r="B294" s="14"/>
    </row>
    <row r="295" spans="2:2" ht="17.25" thickBot="1">
      <c r="B295" s="14"/>
    </row>
    <row r="296" spans="2:2" ht="17.25" thickBot="1">
      <c r="B296" s="14"/>
    </row>
    <row r="297" spans="2:2" ht="17.25" thickBot="1">
      <c r="B297" s="14"/>
    </row>
    <row r="298" spans="2:2" ht="17.25" thickBot="1">
      <c r="B298" s="14"/>
    </row>
    <row r="299" spans="2:2" ht="17.25" thickBot="1">
      <c r="B299" s="14"/>
    </row>
    <row r="300" spans="2:2" ht="17.25" thickBot="1">
      <c r="B300" s="14"/>
    </row>
    <row r="301" spans="2:2" ht="17.25" thickBot="1">
      <c r="B301" s="14"/>
    </row>
    <row r="302" spans="2:2" ht="17.25" thickBot="1">
      <c r="B302" s="14"/>
    </row>
    <row r="303" spans="2:2" ht="17.25" thickBot="1">
      <c r="B303" s="14"/>
    </row>
    <row r="304" spans="2:2" ht="17.25" thickBot="1">
      <c r="B304" s="14"/>
    </row>
    <row r="305" spans="2:2" ht="17.25" thickBot="1">
      <c r="B305" s="14"/>
    </row>
    <row r="306" spans="2:2" ht="17.25" thickBot="1">
      <c r="B306" s="14"/>
    </row>
    <row r="307" spans="2:2" ht="17.25" thickBot="1">
      <c r="B307" s="14"/>
    </row>
    <row r="308" spans="2:2" ht="17.25" thickBot="1">
      <c r="B308" s="14"/>
    </row>
    <row r="309" spans="2:2" ht="17.25" thickBot="1">
      <c r="B309" s="14"/>
    </row>
    <row r="310" spans="2:2" ht="17.25" thickBot="1">
      <c r="B310" s="14"/>
    </row>
    <row r="311" spans="2:2" ht="17.25" thickBot="1">
      <c r="B311" s="14"/>
    </row>
    <row r="312" spans="2:2" ht="17.25" thickBot="1">
      <c r="B312" s="14"/>
    </row>
    <row r="313" spans="2:2" ht="17.25" thickBot="1">
      <c r="B313" s="14"/>
    </row>
    <row r="314" spans="2:2" ht="17.25" thickBot="1">
      <c r="B314" s="14"/>
    </row>
    <row r="315" spans="2:2" ht="17.25" thickBot="1">
      <c r="B315" s="14"/>
    </row>
    <row r="316" spans="2:2" ht="17.25" thickBot="1">
      <c r="B316" s="14"/>
    </row>
    <row r="317" spans="2:2" ht="17.25" thickBot="1">
      <c r="B317" s="14"/>
    </row>
    <row r="318" spans="2:2" ht="17.25" thickBot="1">
      <c r="B318" s="14"/>
    </row>
    <row r="319" spans="2:2" ht="17.25" thickBot="1">
      <c r="B319" s="14"/>
    </row>
    <row r="320" spans="2:2" ht="17.25" thickBot="1">
      <c r="B320" s="14"/>
    </row>
    <row r="321" spans="2:2" ht="17.25" thickBot="1">
      <c r="B321" s="14"/>
    </row>
    <row r="322" spans="2:2" ht="17.25" thickBot="1">
      <c r="B322" s="14"/>
    </row>
    <row r="323" spans="2:2" ht="17.25" thickBot="1">
      <c r="B323" s="14"/>
    </row>
    <row r="324" spans="2:2" ht="17.25" thickBot="1">
      <c r="B324" s="14"/>
    </row>
    <row r="325" spans="2:2" ht="17.25" thickBot="1">
      <c r="B325" s="14"/>
    </row>
    <row r="326" spans="2:2" ht="17.25" thickBot="1">
      <c r="B326" s="14"/>
    </row>
    <row r="327" spans="2:2" ht="17.25" thickBot="1">
      <c r="B327" s="14"/>
    </row>
    <row r="328" spans="2:2" ht="17.25" thickBot="1">
      <c r="B328" s="14"/>
    </row>
    <row r="329" spans="2:2" ht="17.25" thickBot="1">
      <c r="B329" s="14"/>
    </row>
    <row r="330" spans="2:2" ht="17.25" thickBot="1">
      <c r="B330" s="14"/>
    </row>
    <row r="331" spans="2:2" ht="17.25" thickBot="1">
      <c r="B331" s="14"/>
    </row>
    <row r="332" spans="2:2" ht="17.25" thickBot="1">
      <c r="B332" s="14"/>
    </row>
    <row r="333" spans="2:2" ht="17.25" thickBot="1">
      <c r="B333" s="14"/>
    </row>
    <row r="334" spans="2:2" ht="17.25" thickBot="1">
      <c r="B334" s="14"/>
    </row>
    <row r="335" spans="2:2" ht="17.25" thickBot="1">
      <c r="B335" s="14"/>
    </row>
    <row r="336" spans="2:2" ht="17.25" thickBot="1">
      <c r="B336" s="14"/>
    </row>
    <row r="337" spans="2:2" ht="17.25" thickBot="1">
      <c r="B337" s="14"/>
    </row>
    <row r="338" spans="2:2" ht="17.25" thickBot="1">
      <c r="B338" s="14"/>
    </row>
    <row r="339" spans="2:2" ht="17.25" thickBot="1">
      <c r="B339" s="14"/>
    </row>
    <row r="340" spans="2:2" ht="17.25" thickBot="1">
      <c r="B340" s="14"/>
    </row>
    <row r="341" spans="2:2" ht="17.25" thickBot="1">
      <c r="B341" s="14"/>
    </row>
    <row r="342" spans="2:2" ht="17.25" thickBot="1">
      <c r="B342" s="14"/>
    </row>
    <row r="343" spans="2:2" ht="17.25" thickBot="1">
      <c r="B343" s="14"/>
    </row>
    <row r="344" spans="2:2" ht="17.25" thickBot="1">
      <c r="B344" s="14"/>
    </row>
    <row r="345" spans="2:2" ht="17.25" thickBot="1">
      <c r="B345" s="14"/>
    </row>
    <row r="346" spans="2:2" ht="17.25" thickBot="1">
      <c r="B346" s="14"/>
    </row>
    <row r="347" spans="2:2" ht="17.25" thickBot="1">
      <c r="B347" s="14"/>
    </row>
    <row r="348" spans="2:2" ht="17.25" thickBot="1">
      <c r="B348" s="14"/>
    </row>
    <row r="349" spans="2:2" ht="17.25" thickBot="1">
      <c r="B349" s="14"/>
    </row>
    <row r="350" spans="2:2" ht="17.25" thickBot="1">
      <c r="B350" s="14"/>
    </row>
    <row r="351" spans="2:2" ht="17.25" thickBot="1">
      <c r="B351" s="14"/>
    </row>
    <row r="352" spans="2:2" ht="17.25" thickBot="1">
      <c r="B352" s="14"/>
    </row>
    <row r="353" spans="2:2" ht="17.25" thickBot="1">
      <c r="B353" s="14"/>
    </row>
    <row r="354" spans="2:2" ht="17.25" thickBot="1">
      <c r="B354" s="14"/>
    </row>
    <row r="355" spans="2:2" ht="17.25" thickBot="1">
      <c r="B355" s="14"/>
    </row>
    <row r="356" spans="2:2" ht="17.25" thickBot="1">
      <c r="B356" s="14"/>
    </row>
    <row r="357" spans="2:2" ht="17.25" thickBot="1">
      <c r="B357" s="14"/>
    </row>
    <row r="358" spans="2:2" ht="17.25" thickBot="1">
      <c r="B358" s="14"/>
    </row>
    <row r="359" spans="2:2" ht="17.25" thickBot="1">
      <c r="B359" s="14"/>
    </row>
    <row r="360" spans="2:2" ht="17.25" thickBot="1">
      <c r="B360" s="14"/>
    </row>
    <row r="361" spans="2:2" ht="17.25" thickBot="1">
      <c r="B361" s="14"/>
    </row>
    <row r="362" spans="2:2" ht="17.25" thickBot="1">
      <c r="B362" s="14"/>
    </row>
    <row r="363" spans="2:2" ht="17.25" thickBot="1">
      <c r="B363" s="14"/>
    </row>
    <row r="364" spans="2:2" ht="17.25" thickBot="1">
      <c r="B364" s="14"/>
    </row>
    <row r="365" spans="2:2" ht="17.25" thickBot="1">
      <c r="B365" s="14"/>
    </row>
    <row r="366" spans="2:2" ht="17.25" thickBot="1">
      <c r="B366" s="14"/>
    </row>
    <row r="367" spans="2:2" ht="17.25" thickBot="1">
      <c r="B367" s="14"/>
    </row>
    <row r="368" spans="2:2" ht="17.25" thickBot="1">
      <c r="B368" s="14"/>
    </row>
    <row r="369" spans="2:2" ht="17.25" thickBot="1">
      <c r="B369" s="14"/>
    </row>
    <row r="370" spans="2:2" ht="17.25" thickBot="1">
      <c r="B370" s="14"/>
    </row>
    <row r="371" spans="2:2" ht="17.25" thickBot="1">
      <c r="B371" s="14"/>
    </row>
    <row r="372" spans="2:2" ht="17.25" thickBot="1">
      <c r="B372" s="14"/>
    </row>
    <row r="373" spans="2:2" ht="17.25" thickBot="1">
      <c r="B373" s="14"/>
    </row>
    <row r="374" spans="2:2" ht="17.25" thickBot="1">
      <c r="B374" s="14"/>
    </row>
    <row r="375" spans="2:2" ht="17.25" thickBot="1">
      <c r="B375" s="14"/>
    </row>
    <row r="376" spans="2:2" ht="17.25" thickBot="1">
      <c r="B376" s="14"/>
    </row>
    <row r="377" spans="2:2" ht="17.25" thickBot="1">
      <c r="B377" s="14"/>
    </row>
    <row r="378" spans="2:2" ht="17.25" thickBot="1">
      <c r="B378" s="14"/>
    </row>
    <row r="379" spans="2:2" ht="17.25" thickBot="1">
      <c r="B379" s="14"/>
    </row>
    <row r="380" spans="2:2" ht="17.25" thickBot="1">
      <c r="B380" s="14"/>
    </row>
    <row r="381" spans="2:2" ht="17.25" thickBot="1">
      <c r="B381" s="14"/>
    </row>
    <row r="382" spans="2:2" ht="17.25" thickBot="1">
      <c r="B382" s="14"/>
    </row>
    <row r="383" spans="2:2" ht="17.25" thickBot="1">
      <c r="B383" s="14"/>
    </row>
    <row r="384" spans="2:2" ht="17.25" thickBot="1">
      <c r="B384" s="14"/>
    </row>
    <row r="385" spans="2:2" ht="17.25" thickBot="1">
      <c r="B385" s="14"/>
    </row>
    <row r="386" spans="2:2" ht="17.25" thickBot="1">
      <c r="B386" s="14"/>
    </row>
    <row r="387" spans="2:2" ht="17.25" thickBot="1">
      <c r="B387" s="14"/>
    </row>
    <row r="388" spans="2:2" ht="17.25" thickBot="1">
      <c r="B388" s="14"/>
    </row>
    <row r="389" spans="2:2" ht="17.25" thickBot="1">
      <c r="B389" s="14"/>
    </row>
    <row r="390" spans="2:2" ht="17.25" thickBot="1">
      <c r="B390" s="14"/>
    </row>
    <row r="391" spans="2:2" ht="17.25" thickBot="1">
      <c r="B391" s="14"/>
    </row>
    <row r="392" spans="2:2" ht="17.25" thickBot="1">
      <c r="B392" s="14"/>
    </row>
    <row r="393" spans="2:2" ht="17.25" thickBot="1">
      <c r="B393" s="14"/>
    </row>
    <row r="394" spans="2:2" ht="17.25" thickBot="1">
      <c r="B394" s="14"/>
    </row>
    <row r="395" spans="2:2" ht="17.25" thickBot="1">
      <c r="B395" s="14"/>
    </row>
    <row r="396" spans="2:2" ht="17.25" thickBot="1">
      <c r="B396" s="14"/>
    </row>
    <row r="397" spans="2:2" ht="17.25" thickBot="1">
      <c r="B397" s="14"/>
    </row>
    <row r="398" spans="2:2" ht="17.25" thickBot="1">
      <c r="B398" s="14"/>
    </row>
    <row r="399" spans="2:2" ht="17.25" thickBot="1">
      <c r="B399" s="14"/>
    </row>
    <row r="400" spans="2:2" ht="17.25" thickBot="1">
      <c r="B400" s="14"/>
    </row>
    <row r="401" spans="2:2" ht="17.25" thickBot="1">
      <c r="B401" s="14"/>
    </row>
    <row r="402" spans="2:2" ht="17.25" thickBot="1">
      <c r="B402" s="14"/>
    </row>
    <row r="403" spans="2:2" ht="17.25" thickBot="1">
      <c r="B403" s="14"/>
    </row>
    <row r="404" spans="2:2" ht="17.25" thickBot="1">
      <c r="B404" s="14"/>
    </row>
    <row r="405" spans="2:2" ht="17.25" thickBot="1">
      <c r="B405" s="14"/>
    </row>
    <row r="406" spans="2:2" ht="17.25" thickBot="1">
      <c r="B406" s="14"/>
    </row>
    <row r="407" spans="2:2" ht="17.25" thickBot="1">
      <c r="B407" s="14"/>
    </row>
    <row r="408" spans="2:2" ht="17.25" thickBot="1">
      <c r="B408" s="14"/>
    </row>
    <row r="409" spans="2:2" ht="17.25" thickBot="1">
      <c r="B409" s="14"/>
    </row>
    <row r="410" spans="2:2" ht="17.25" thickBot="1">
      <c r="B410" s="14"/>
    </row>
    <row r="411" spans="2:2" ht="17.25" thickBot="1">
      <c r="B411" s="14"/>
    </row>
    <row r="412" spans="2:2" ht="17.25" thickBot="1">
      <c r="B412" s="14"/>
    </row>
    <row r="413" spans="2:2" ht="17.25" thickBot="1">
      <c r="B413" s="14"/>
    </row>
    <row r="414" spans="2:2" ht="17.25" thickBot="1">
      <c r="B414" s="14"/>
    </row>
    <row r="415" spans="2:2" ht="17.25" thickBot="1">
      <c r="B415" s="14"/>
    </row>
    <row r="416" spans="2:2" ht="17.25" thickBot="1">
      <c r="B416" s="14"/>
    </row>
    <row r="417" spans="2:2" ht="17.25" thickBot="1">
      <c r="B417" s="14"/>
    </row>
    <row r="418" spans="2:2" ht="17.25" thickBot="1">
      <c r="B418" s="14"/>
    </row>
    <row r="419" spans="2:2" ht="17.25" thickBot="1">
      <c r="B419" s="14"/>
    </row>
    <row r="420" spans="2:2" ht="17.25" thickBot="1">
      <c r="B420" s="14"/>
    </row>
    <row r="421" spans="2:2" ht="17.25" thickBot="1">
      <c r="B421" s="14"/>
    </row>
    <row r="422" spans="2:2" ht="17.25" thickBot="1">
      <c r="B422" s="14"/>
    </row>
    <row r="423" spans="2:2" ht="17.25" thickBot="1">
      <c r="B423" s="14"/>
    </row>
    <row r="424" spans="2:2" ht="17.25" thickBot="1">
      <c r="B424" s="14"/>
    </row>
    <row r="425" spans="2:2" ht="17.25" thickBot="1">
      <c r="B425" s="14"/>
    </row>
    <row r="426" spans="2:2" ht="17.25" thickBot="1">
      <c r="B426" s="14"/>
    </row>
    <row r="427" spans="2:2" ht="17.25" thickBot="1">
      <c r="B427" s="14"/>
    </row>
    <row r="428" spans="2:2" ht="17.25" thickBot="1">
      <c r="B428" s="14"/>
    </row>
    <row r="429" spans="2:2" ht="17.25" thickBot="1">
      <c r="B429" s="14"/>
    </row>
    <row r="430" spans="2:2" ht="17.25" thickBot="1">
      <c r="B430" s="14"/>
    </row>
    <row r="431" spans="2:2" ht="17.25" thickBot="1">
      <c r="B431" s="14"/>
    </row>
    <row r="432" spans="2:2" ht="17.25" thickBot="1">
      <c r="B432" s="14"/>
    </row>
    <row r="433" spans="2:2" ht="17.25" thickBot="1">
      <c r="B433" s="14"/>
    </row>
    <row r="434" spans="2:2" ht="17.25" thickBot="1">
      <c r="B434" s="14"/>
    </row>
    <row r="435" spans="2:2" ht="17.25" thickBot="1">
      <c r="B435" s="14"/>
    </row>
    <row r="436" spans="2:2" ht="17.25" thickBot="1">
      <c r="B436" s="14"/>
    </row>
    <row r="437" spans="2:2" ht="17.25" thickBot="1">
      <c r="B437" s="14"/>
    </row>
    <row r="438" spans="2:2" ht="17.25" thickBot="1">
      <c r="B438" s="14"/>
    </row>
    <row r="439" spans="2:2" ht="17.25" thickBot="1">
      <c r="B439" s="14"/>
    </row>
    <row r="440" spans="2:2" ht="17.25" thickBot="1">
      <c r="B440" s="14"/>
    </row>
    <row r="441" spans="2:2" ht="17.25" thickBot="1">
      <c r="B441" s="14"/>
    </row>
    <row r="442" spans="2:2" ht="17.25" thickBot="1">
      <c r="B442" s="14"/>
    </row>
    <row r="443" spans="2:2" ht="17.25" thickBot="1">
      <c r="B443" s="14"/>
    </row>
    <row r="444" spans="2:2" ht="17.25" thickBot="1">
      <c r="B444" s="14"/>
    </row>
    <row r="445" spans="2:2" ht="17.25" thickBot="1">
      <c r="B445" s="14"/>
    </row>
    <row r="446" spans="2:2" ht="17.25" thickBot="1">
      <c r="B446" s="14"/>
    </row>
    <row r="447" spans="2:2" ht="17.25" thickBot="1">
      <c r="B447" s="14"/>
    </row>
    <row r="448" spans="2:2" ht="17.25" thickBot="1">
      <c r="B448" s="14"/>
    </row>
    <row r="449" spans="2:2" ht="17.25" thickBot="1">
      <c r="B449" s="14"/>
    </row>
    <row r="450" spans="2:2" ht="17.25" thickBot="1">
      <c r="B450" s="14"/>
    </row>
    <row r="451" spans="2:2" ht="17.25" thickBot="1">
      <c r="B451" s="14"/>
    </row>
    <row r="452" spans="2:2" ht="17.25" thickBot="1">
      <c r="B452" s="14"/>
    </row>
    <row r="453" spans="2:2" ht="17.25" thickBot="1">
      <c r="B453" s="14"/>
    </row>
    <row r="454" spans="2:2" ht="17.25" thickBot="1">
      <c r="B454" s="14"/>
    </row>
    <row r="455" spans="2:2" ht="17.25" thickBot="1">
      <c r="B455" s="14"/>
    </row>
    <row r="456" spans="2:2" ht="17.25" thickBot="1">
      <c r="B456" s="14"/>
    </row>
    <row r="457" spans="2:2" ht="17.25" thickBot="1">
      <c r="B457" s="14"/>
    </row>
    <row r="458" spans="2:2" ht="17.25" thickBot="1">
      <c r="B458" s="14"/>
    </row>
    <row r="459" spans="2:2" ht="17.25" thickBot="1">
      <c r="B459" s="14"/>
    </row>
    <row r="460" spans="2:2" ht="17.25" thickBot="1">
      <c r="B460" s="14"/>
    </row>
    <row r="461" spans="2:2" ht="17.25" thickBot="1">
      <c r="B461" s="14"/>
    </row>
    <row r="462" spans="2:2" ht="17.25" thickBot="1">
      <c r="B462" s="14"/>
    </row>
    <row r="463" spans="2:2" ht="17.25" thickBot="1">
      <c r="B463" s="14"/>
    </row>
    <row r="464" spans="2:2" ht="17.25" thickBot="1">
      <c r="B464" s="14"/>
    </row>
    <row r="465" spans="2:2" ht="17.25" thickBot="1">
      <c r="B465" s="14"/>
    </row>
    <row r="466" spans="2:2" ht="17.25" thickBot="1">
      <c r="B466" s="14"/>
    </row>
    <row r="467" spans="2:2" ht="17.25" thickBot="1">
      <c r="B467" s="14"/>
    </row>
    <row r="468" spans="2:2" ht="17.25" thickBot="1">
      <c r="B468" s="14"/>
    </row>
    <row r="469" spans="2:2" ht="17.25" thickBot="1">
      <c r="B469" s="14"/>
    </row>
    <row r="470" spans="2:2" ht="17.25" thickBot="1">
      <c r="B470" s="14"/>
    </row>
    <row r="471" spans="2:2" ht="17.25" thickBot="1">
      <c r="B471" s="14"/>
    </row>
    <row r="472" spans="2:2" ht="17.25" thickBot="1">
      <c r="B472" s="14"/>
    </row>
    <row r="473" spans="2:2" ht="17.25" thickBot="1">
      <c r="B473" s="14"/>
    </row>
    <row r="474" spans="2:2" ht="17.25" thickBot="1">
      <c r="B474" s="14"/>
    </row>
    <row r="475" spans="2:2" ht="17.25" thickBot="1">
      <c r="B475" s="14"/>
    </row>
    <row r="476" spans="2:2" ht="17.25" thickBot="1">
      <c r="B476" s="14"/>
    </row>
    <row r="477" spans="2:2" ht="17.25" thickBot="1">
      <c r="B477" s="14"/>
    </row>
    <row r="478" spans="2:2" ht="17.25" thickBot="1">
      <c r="B478" s="14"/>
    </row>
    <row r="479" spans="2:2" ht="17.25" thickBot="1">
      <c r="B479" s="14"/>
    </row>
    <row r="480" spans="2:2" ht="17.25" thickBot="1">
      <c r="B480" s="14"/>
    </row>
    <row r="481" spans="2:2" ht="17.25" thickBot="1">
      <c r="B481" s="14"/>
    </row>
    <row r="482" spans="2:2" ht="17.25" thickBot="1">
      <c r="B482" s="14"/>
    </row>
    <row r="483" spans="2:2" ht="17.25" thickBot="1">
      <c r="B483" s="14"/>
    </row>
    <row r="484" spans="2:2" ht="17.25" thickBot="1">
      <c r="B484" s="14"/>
    </row>
    <row r="485" spans="2:2" ht="17.25" thickBot="1">
      <c r="B485" s="14"/>
    </row>
    <row r="486" spans="2:2" ht="17.25" thickBot="1">
      <c r="B486" s="14"/>
    </row>
    <row r="487" spans="2:2" ht="17.25" thickBot="1">
      <c r="B487" s="14"/>
    </row>
    <row r="488" spans="2:2" ht="17.25" thickBot="1">
      <c r="B488" s="14"/>
    </row>
    <row r="489" spans="2:2" ht="17.25" thickBot="1">
      <c r="B489" s="14"/>
    </row>
    <row r="490" spans="2:2" ht="17.25" thickBot="1">
      <c r="B490" s="14"/>
    </row>
    <row r="491" spans="2:2" ht="17.25" thickBot="1">
      <c r="B491" s="14"/>
    </row>
    <row r="492" spans="2:2" ht="17.25" thickBot="1">
      <c r="B492" s="14"/>
    </row>
    <row r="493" spans="2:2" ht="17.25" thickBot="1">
      <c r="B493" s="14"/>
    </row>
    <row r="494" spans="2:2" ht="17.25" thickBot="1">
      <c r="B494" s="14"/>
    </row>
    <row r="495" spans="2:2" ht="17.25" thickBot="1">
      <c r="B495" s="14"/>
    </row>
    <row r="496" spans="2:2" ht="17.25" thickBot="1">
      <c r="B496" s="14"/>
    </row>
    <row r="497" spans="2:2" ht="17.25" thickBot="1">
      <c r="B497" s="14"/>
    </row>
    <row r="498" spans="2:2" ht="17.25" thickBot="1">
      <c r="B498" s="14"/>
    </row>
    <row r="499" spans="2:2" ht="17.25" thickBot="1">
      <c r="B499" s="14"/>
    </row>
    <row r="500" spans="2:2" ht="17.25" thickBot="1">
      <c r="B500" s="14"/>
    </row>
    <row r="501" spans="2:2" ht="17.25" thickBot="1">
      <c r="B501" s="14"/>
    </row>
    <row r="502" spans="2:2" ht="17.25" thickBot="1">
      <c r="B502" s="14"/>
    </row>
    <row r="503" spans="2:2" ht="17.25" thickBot="1">
      <c r="B503" s="14"/>
    </row>
    <row r="504" spans="2:2" ht="17.25" thickBot="1">
      <c r="B504" s="14"/>
    </row>
    <row r="505" spans="2:2" ht="17.25" thickBot="1">
      <c r="B505" s="14"/>
    </row>
    <row r="506" spans="2:2" ht="17.25" thickBot="1">
      <c r="B506" s="14"/>
    </row>
    <row r="507" spans="2:2" ht="17.25" thickBot="1">
      <c r="B507" s="14"/>
    </row>
    <row r="508" spans="2:2" ht="17.25" thickBot="1">
      <c r="B508" s="14"/>
    </row>
    <row r="509" spans="2:2" ht="17.25" thickBot="1">
      <c r="B509" s="14"/>
    </row>
    <row r="510" spans="2:2" ht="17.25" thickBot="1">
      <c r="B510" s="14"/>
    </row>
    <row r="511" spans="2:2" ht="17.25" thickBot="1">
      <c r="B511" s="14"/>
    </row>
    <row r="512" spans="2:2" ht="17.25" thickBot="1">
      <c r="B512" s="14"/>
    </row>
    <row r="513" spans="2:2" ht="17.25" thickBot="1">
      <c r="B513" s="14"/>
    </row>
    <row r="514" spans="2:2" ht="17.25" thickBot="1">
      <c r="B514" s="14"/>
    </row>
    <row r="515" spans="2:2" ht="17.25" thickBot="1">
      <c r="B515" s="14"/>
    </row>
    <row r="516" spans="2:2" ht="17.25" thickBot="1">
      <c r="B516" s="14"/>
    </row>
    <row r="517" spans="2:2" ht="17.25" thickBot="1">
      <c r="B517" s="14"/>
    </row>
    <row r="518" spans="2:2" ht="17.25" thickBot="1">
      <c r="B518" s="14"/>
    </row>
    <row r="519" spans="2:2" ht="17.25" thickBot="1">
      <c r="B519" s="14"/>
    </row>
    <row r="520" spans="2:2" ht="17.25" thickBot="1">
      <c r="B520" s="14"/>
    </row>
    <row r="521" spans="2:2" ht="17.25" thickBot="1">
      <c r="B521" s="14"/>
    </row>
    <row r="522" spans="2:2" ht="17.25" thickBot="1">
      <c r="B522" s="14"/>
    </row>
    <row r="523" spans="2:2" ht="17.25" thickBot="1">
      <c r="B523" s="14"/>
    </row>
    <row r="524" spans="2:2" ht="17.25" thickBot="1">
      <c r="B524" s="14"/>
    </row>
    <row r="525" spans="2:2" ht="17.25" thickBot="1">
      <c r="B525" s="14"/>
    </row>
    <row r="526" spans="2:2" ht="17.25" thickBot="1">
      <c r="B526" s="14"/>
    </row>
    <row r="527" spans="2:2" ht="17.25" thickBot="1">
      <c r="B527" s="14"/>
    </row>
    <row r="528" spans="2:2" ht="17.25" thickBot="1">
      <c r="B528" s="14"/>
    </row>
    <row r="529" spans="2:2" ht="17.25" thickBot="1">
      <c r="B529" s="14"/>
    </row>
    <row r="530" spans="2:2" ht="17.25" thickBot="1">
      <c r="B530" s="14"/>
    </row>
    <row r="531" spans="2:2" ht="17.25" thickBot="1">
      <c r="B531" s="14"/>
    </row>
    <row r="532" spans="2:2" ht="17.25" thickBot="1">
      <c r="B532" s="14"/>
    </row>
    <row r="533" spans="2:2" ht="17.25" thickBot="1">
      <c r="B533" s="14"/>
    </row>
    <row r="534" spans="2:2" ht="17.25" thickBot="1">
      <c r="B534" s="14"/>
    </row>
    <row r="535" spans="2:2" ht="17.25" thickBot="1">
      <c r="B535" s="14"/>
    </row>
    <row r="536" spans="2:2" ht="17.25" thickBot="1">
      <c r="B536" s="14"/>
    </row>
    <row r="537" spans="2:2" ht="17.25" thickBot="1">
      <c r="B537" s="14"/>
    </row>
    <row r="538" spans="2:2" ht="17.25" thickBot="1">
      <c r="B538" s="14"/>
    </row>
    <row r="539" spans="2:2" ht="17.25" thickBot="1">
      <c r="B539" s="14"/>
    </row>
    <row r="540" spans="2:2" ht="17.25" thickBot="1">
      <c r="B540" s="14"/>
    </row>
    <row r="541" spans="2:2" ht="17.25" thickBot="1">
      <c r="B541" s="14"/>
    </row>
    <row r="542" spans="2:2" ht="17.25" thickBot="1">
      <c r="B542" s="14"/>
    </row>
    <row r="543" spans="2:2" ht="17.25" thickBot="1">
      <c r="B543" s="14"/>
    </row>
    <row r="544" spans="2:2" ht="17.25" thickBot="1">
      <c r="B544" s="14"/>
    </row>
    <row r="545" spans="2:2" ht="17.25" thickBot="1">
      <c r="B545" s="14"/>
    </row>
    <row r="546" spans="2:2" ht="17.25" thickBot="1">
      <c r="B546" s="14"/>
    </row>
    <row r="547" spans="2:2" ht="17.25" thickBot="1">
      <c r="B547" s="14"/>
    </row>
    <row r="548" spans="2:2" ht="17.25" thickBot="1">
      <c r="B548" s="14"/>
    </row>
    <row r="549" spans="2:2" ht="17.25" thickBot="1">
      <c r="B549" s="14"/>
    </row>
    <row r="550" spans="2:2" ht="17.25" thickBot="1">
      <c r="B550" s="14"/>
    </row>
    <row r="551" spans="2:2" ht="17.25" thickBot="1">
      <c r="B551" s="14"/>
    </row>
    <row r="552" spans="2:2" ht="17.25" thickBot="1">
      <c r="B552" s="14"/>
    </row>
    <row r="553" spans="2:2" ht="17.25" thickBot="1">
      <c r="B553" s="14"/>
    </row>
    <row r="554" spans="2:2" ht="17.25" thickBot="1">
      <c r="B554" s="14"/>
    </row>
    <row r="555" spans="2:2" ht="17.25" thickBot="1">
      <c r="B555" s="14"/>
    </row>
    <row r="556" spans="2:2" ht="17.25" thickBot="1">
      <c r="B556" s="14"/>
    </row>
    <row r="557" spans="2:2" ht="17.25" thickBot="1">
      <c r="B557" s="14"/>
    </row>
    <row r="558" spans="2:2" ht="17.25" thickBot="1">
      <c r="B558" s="14"/>
    </row>
    <row r="559" spans="2:2" ht="17.25" thickBot="1">
      <c r="B559" s="14"/>
    </row>
    <row r="560" spans="2:2" ht="17.25" thickBot="1">
      <c r="B560" s="14"/>
    </row>
    <row r="561" spans="2:2" ht="17.25" thickBot="1">
      <c r="B561" s="14"/>
    </row>
    <row r="562" spans="2:2" ht="17.25" thickBot="1">
      <c r="B562" s="14"/>
    </row>
    <row r="563" spans="2:2" ht="17.25" thickBot="1">
      <c r="B563" s="14"/>
    </row>
    <row r="564" spans="2:2" ht="17.25" thickBot="1">
      <c r="B564" s="14"/>
    </row>
    <row r="565" spans="2:2" ht="17.25" thickBot="1">
      <c r="B565" s="14"/>
    </row>
    <row r="566" spans="2:2" ht="17.25" thickBot="1">
      <c r="B566" s="14"/>
    </row>
    <row r="567" spans="2:2" ht="17.25" thickBot="1">
      <c r="B567" s="14"/>
    </row>
    <row r="568" spans="2:2" ht="17.25" thickBot="1">
      <c r="B568" s="14"/>
    </row>
    <row r="569" spans="2:2" ht="17.25" thickBot="1">
      <c r="B569" s="14"/>
    </row>
    <row r="570" spans="2:2" ht="17.25" thickBot="1">
      <c r="B570" s="14"/>
    </row>
    <row r="571" spans="2:2" ht="17.25" thickBot="1">
      <c r="B571" s="14"/>
    </row>
    <row r="572" spans="2:2" ht="17.25" thickBot="1">
      <c r="B572" s="14"/>
    </row>
    <row r="573" spans="2:2" ht="17.25" thickBot="1">
      <c r="B573" s="14"/>
    </row>
    <row r="574" spans="2:2" ht="17.25" thickBot="1">
      <c r="B574" s="14"/>
    </row>
    <row r="575" spans="2:2" ht="17.25" thickBot="1">
      <c r="B575" s="14"/>
    </row>
    <row r="576" spans="2:2" ht="17.25" thickBot="1">
      <c r="B576" s="14"/>
    </row>
    <row r="577" spans="2:2" ht="17.25" thickBot="1">
      <c r="B577" s="14"/>
    </row>
    <row r="578" spans="2:2" ht="17.25" thickBot="1">
      <c r="B578" s="14"/>
    </row>
    <row r="579" spans="2:2" ht="17.25" thickBot="1">
      <c r="B579" s="14"/>
    </row>
    <row r="580" spans="2:2" ht="17.25" thickBot="1">
      <c r="B580" s="14"/>
    </row>
    <row r="581" spans="2:2" ht="17.25" thickBot="1">
      <c r="B581" s="14"/>
    </row>
    <row r="582" spans="2:2" ht="17.25" thickBot="1">
      <c r="B582" s="14"/>
    </row>
    <row r="583" spans="2:2" ht="17.25" thickBot="1">
      <c r="B583" s="14"/>
    </row>
    <row r="584" spans="2:2" ht="17.25" thickBot="1">
      <c r="B584" s="14"/>
    </row>
    <row r="585" spans="2:2" ht="17.25" thickBot="1">
      <c r="B585" s="14"/>
    </row>
    <row r="586" spans="2:2" ht="17.25" thickBot="1">
      <c r="B586" s="14"/>
    </row>
    <row r="587" spans="2:2" ht="17.25" thickBot="1">
      <c r="B587" s="14"/>
    </row>
    <row r="588" spans="2:2" ht="17.25" thickBot="1">
      <c r="B588" s="14"/>
    </row>
    <row r="589" spans="2:2" ht="17.25" thickBot="1">
      <c r="B589" s="14"/>
    </row>
    <row r="590" spans="2:2" ht="17.25" thickBot="1">
      <c r="B590" s="14"/>
    </row>
    <row r="591" spans="2:2" ht="17.25" thickBot="1">
      <c r="B591" s="14"/>
    </row>
    <row r="592" spans="2:2" ht="17.25" thickBot="1">
      <c r="B592" s="14"/>
    </row>
    <row r="593" spans="2:2" ht="17.25" thickBot="1">
      <c r="B593" s="14"/>
    </row>
    <row r="594" spans="2:2" ht="17.25" thickBot="1">
      <c r="B594" s="14"/>
    </row>
    <row r="595" spans="2:2" ht="17.25" thickBot="1">
      <c r="B595" s="14"/>
    </row>
    <row r="596" spans="2:2" ht="17.25" thickBot="1">
      <c r="B596" s="14"/>
    </row>
    <row r="597" spans="2:2" ht="17.25" thickBot="1">
      <c r="B597" s="14"/>
    </row>
    <row r="598" spans="2:2" ht="17.25" thickBot="1">
      <c r="B598" s="14"/>
    </row>
    <row r="599" spans="2:2" ht="17.25" thickBot="1">
      <c r="B599" s="14"/>
    </row>
    <row r="600" spans="2:2" ht="17.25" thickBot="1">
      <c r="B600" s="14"/>
    </row>
    <row r="601" spans="2:2" ht="17.25" thickBot="1">
      <c r="B601" s="14"/>
    </row>
    <row r="602" spans="2:2" ht="17.25" thickBot="1">
      <c r="B602" s="14"/>
    </row>
    <row r="603" spans="2:2" ht="17.25" thickBot="1">
      <c r="B603" s="14"/>
    </row>
    <row r="604" spans="2:2" ht="17.25" thickBot="1">
      <c r="B604" s="14"/>
    </row>
    <row r="605" spans="2:2" ht="17.25" thickBot="1">
      <c r="B605" s="14"/>
    </row>
    <row r="606" spans="2:2" ht="17.25" thickBot="1">
      <c r="B606" s="14"/>
    </row>
    <row r="607" spans="2:2" ht="17.25" thickBot="1">
      <c r="B607" s="14"/>
    </row>
    <row r="608" spans="2:2" ht="17.25" thickBot="1">
      <c r="B608" s="14"/>
    </row>
    <row r="609" spans="2:2" ht="17.25" thickBot="1">
      <c r="B609" s="14"/>
    </row>
    <row r="610" spans="2:2" ht="17.25" thickBot="1">
      <c r="B610" s="14"/>
    </row>
    <row r="611" spans="2:2" ht="17.25" thickBot="1">
      <c r="B611" s="14"/>
    </row>
    <row r="612" spans="2:2" ht="17.25" thickBot="1">
      <c r="B612" s="14"/>
    </row>
    <row r="613" spans="2:2" ht="17.25" thickBot="1">
      <c r="B613" s="14"/>
    </row>
    <row r="614" spans="2:2" ht="17.25" thickBot="1">
      <c r="B614" s="14"/>
    </row>
    <row r="615" spans="2:2" ht="17.25" thickBot="1">
      <c r="B615" s="14"/>
    </row>
    <row r="616" spans="2:2" ht="17.25" thickBot="1">
      <c r="B616" s="14"/>
    </row>
    <row r="617" spans="2:2" ht="17.25" thickBot="1">
      <c r="B617" s="14"/>
    </row>
    <row r="618" spans="2:2" ht="17.25" thickBot="1">
      <c r="B618" s="14"/>
    </row>
    <row r="619" spans="2:2" ht="17.25" thickBot="1">
      <c r="B619" s="14"/>
    </row>
    <row r="620" spans="2:2" ht="17.25" thickBot="1">
      <c r="B620" s="14"/>
    </row>
    <row r="621" spans="2:2" ht="17.25" thickBot="1">
      <c r="B621" s="14"/>
    </row>
    <row r="622" spans="2:2" ht="17.25" thickBot="1">
      <c r="B622" s="14"/>
    </row>
    <row r="623" spans="2:2" ht="17.25" thickBot="1">
      <c r="B623" s="14"/>
    </row>
    <row r="624" spans="2:2" ht="17.25" thickBot="1">
      <c r="B624" s="14"/>
    </row>
    <row r="625" spans="2:2" ht="17.25" thickBot="1">
      <c r="B625" s="14"/>
    </row>
    <row r="626" spans="2:2" ht="17.25" thickBot="1">
      <c r="B626" s="14"/>
    </row>
    <row r="627" spans="2:2" ht="17.25" thickBot="1">
      <c r="B627" s="14"/>
    </row>
    <row r="628" spans="2:2" ht="17.25" thickBot="1">
      <c r="B628" s="14"/>
    </row>
    <row r="629" spans="2:2" ht="17.25" thickBot="1">
      <c r="B629" s="14"/>
    </row>
    <row r="630" spans="2:2" ht="17.25" thickBot="1">
      <c r="B630" s="14"/>
    </row>
    <row r="631" spans="2:2" ht="17.25" thickBot="1">
      <c r="B631" s="14"/>
    </row>
    <row r="632" spans="2:2" ht="17.25" thickBot="1">
      <c r="B632" s="14"/>
    </row>
    <row r="633" spans="2:2" ht="17.25" thickBot="1">
      <c r="B633" s="14"/>
    </row>
    <row r="634" spans="2:2" ht="17.25" thickBot="1">
      <c r="B634" s="14"/>
    </row>
    <row r="635" spans="2:2" ht="17.25" thickBot="1">
      <c r="B635" s="14"/>
    </row>
    <row r="636" spans="2:2" ht="17.25" thickBot="1">
      <c r="B636" s="14"/>
    </row>
    <row r="637" spans="2:2" ht="17.25" thickBot="1">
      <c r="B637" s="14"/>
    </row>
    <row r="638" spans="2:2" ht="17.25" thickBot="1">
      <c r="B638" s="14"/>
    </row>
    <row r="639" spans="2:2" ht="17.25" thickBot="1">
      <c r="B639" s="14"/>
    </row>
    <row r="640" spans="2:2" ht="17.25" thickBot="1">
      <c r="B640" s="14"/>
    </row>
    <row r="641" spans="2:2" ht="17.25" thickBot="1">
      <c r="B641" s="14"/>
    </row>
    <row r="642" spans="2:2" ht="17.25" thickBot="1">
      <c r="B642" s="14"/>
    </row>
    <row r="643" spans="2:2" ht="17.25" thickBot="1">
      <c r="B643" s="14"/>
    </row>
    <row r="644" spans="2:2" ht="17.25" thickBot="1">
      <c r="B644" s="14"/>
    </row>
    <row r="645" spans="2:2" ht="17.25" thickBot="1">
      <c r="B645" s="14"/>
    </row>
    <row r="646" spans="2:2" ht="17.25" thickBot="1">
      <c r="B646" s="14"/>
    </row>
    <row r="647" spans="2:2" ht="17.25" thickBot="1">
      <c r="B647" s="14"/>
    </row>
    <row r="648" spans="2:2" ht="17.25" thickBot="1">
      <c r="B648" s="14"/>
    </row>
    <row r="649" spans="2:2" ht="17.25" thickBot="1">
      <c r="B649" s="14"/>
    </row>
    <row r="650" spans="2:2" ht="17.25" thickBot="1">
      <c r="B650" s="14"/>
    </row>
    <row r="651" spans="2:2" ht="17.25" thickBot="1">
      <c r="B651" s="14"/>
    </row>
    <row r="652" spans="2:2" ht="17.25" thickBot="1">
      <c r="B652" s="14"/>
    </row>
    <row r="653" spans="2:2" ht="17.25" thickBot="1">
      <c r="B653" s="14"/>
    </row>
    <row r="654" spans="2:2" ht="17.25" thickBot="1">
      <c r="B654" s="14"/>
    </row>
    <row r="655" spans="2:2" ht="17.25" thickBot="1">
      <c r="B655" s="14"/>
    </row>
    <row r="656" spans="2:2" ht="17.25" thickBot="1">
      <c r="B656" s="14"/>
    </row>
    <row r="657" spans="2:2" ht="17.25" thickBot="1">
      <c r="B657" s="14"/>
    </row>
    <row r="658" spans="2:2" ht="17.25" thickBot="1">
      <c r="B658" s="14"/>
    </row>
    <row r="659" spans="2:2" ht="17.25" thickBot="1">
      <c r="B659" s="14"/>
    </row>
    <row r="660" spans="2:2" ht="17.25" thickBot="1">
      <c r="B660" s="14"/>
    </row>
    <row r="661" spans="2:2" ht="17.25" thickBot="1">
      <c r="B661" s="14"/>
    </row>
    <row r="662" spans="2:2" ht="17.25" thickBot="1">
      <c r="B662" s="14"/>
    </row>
    <row r="663" spans="2:2" ht="17.25" thickBot="1">
      <c r="B663" s="14"/>
    </row>
    <row r="664" spans="2:2" ht="17.25" thickBot="1">
      <c r="B664" s="14"/>
    </row>
    <row r="665" spans="2:2" ht="17.25" thickBot="1">
      <c r="B665" s="14"/>
    </row>
    <row r="666" spans="2:2" ht="17.25" thickBot="1">
      <c r="B666" s="14"/>
    </row>
    <row r="667" spans="2:2" ht="17.25" thickBot="1">
      <c r="B667" s="14"/>
    </row>
    <row r="668" spans="2:2" ht="17.25" thickBot="1">
      <c r="B668" s="14"/>
    </row>
    <row r="669" spans="2:2" ht="17.25" thickBot="1">
      <c r="B669" s="14"/>
    </row>
    <row r="670" spans="2:2" ht="17.25" thickBot="1">
      <c r="B670" s="14"/>
    </row>
    <row r="671" spans="2:2" ht="17.25" thickBot="1">
      <c r="B671" s="14"/>
    </row>
    <row r="672" spans="2:2" ht="17.25" thickBot="1">
      <c r="B672" s="14"/>
    </row>
    <row r="673" spans="2:2" ht="17.25" thickBot="1">
      <c r="B673" s="14"/>
    </row>
    <row r="674" spans="2:2" ht="17.25" thickBot="1">
      <c r="B674" s="14"/>
    </row>
    <row r="675" spans="2:2" ht="17.25" thickBot="1">
      <c r="B675" s="14"/>
    </row>
    <row r="676" spans="2:2" ht="17.25" thickBot="1">
      <c r="B676" s="14"/>
    </row>
    <row r="677" spans="2:2" ht="17.25" thickBot="1">
      <c r="B677" s="14"/>
    </row>
    <row r="678" spans="2:2" ht="17.25" thickBot="1">
      <c r="B678" s="14"/>
    </row>
    <row r="679" spans="2:2" ht="17.25" thickBot="1">
      <c r="B679" s="14"/>
    </row>
    <row r="680" spans="2:2" ht="17.25" thickBot="1">
      <c r="B680" s="14"/>
    </row>
    <row r="681" spans="2:2" ht="17.25" thickBot="1">
      <c r="B681" s="14"/>
    </row>
    <row r="682" spans="2:2" ht="17.25" thickBot="1">
      <c r="B682" s="14"/>
    </row>
    <row r="683" spans="2:2" ht="17.25" thickBot="1">
      <c r="B683" s="14"/>
    </row>
    <row r="684" spans="2:2" ht="17.25" thickBot="1">
      <c r="B684" s="14"/>
    </row>
    <row r="685" spans="2:2" ht="17.25" thickBot="1">
      <c r="B685" s="14"/>
    </row>
    <row r="686" spans="2:2" ht="17.25" thickBot="1">
      <c r="B686" s="14"/>
    </row>
    <row r="687" spans="2:2" ht="17.25" thickBot="1">
      <c r="B687" s="14"/>
    </row>
    <row r="688" spans="2:2" ht="17.25" thickBot="1">
      <c r="B688" s="14"/>
    </row>
    <row r="689" spans="2:2" ht="17.25" thickBot="1">
      <c r="B689" s="14"/>
    </row>
    <row r="690" spans="2:2" ht="17.25" thickBot="1">
      <c r="B690" s="14"/>
    </row>
    <row r="691" spans="2:2" ht="17.25" thickBot="1">
      <c r="B691" s="14"/>
    </row>
    <row r="692" spans="2:2" ht="17.25" thickBot="1">
      <c r="B692" s="14"/>
    </row>
    <row r="693" spans="2:2" ht="17.25" thickBot="1">
      <c r="B693" s="14"/>
    </row>
    <row r="694" spans="2:2" ht="17.25" thickBot="1">
      <c r="B694" s="14"/>
    </row>
    <row r="695" spans="2:2" ht="17.25" thickBot="1">
      <c r="B695" s="14"/>
    </row>
    <row r="696" spans="2:2" ht="17.25" thickBot="1">
      <c r="B696" s="14"/>
    </row>
    <row r="697" spans="2:2" ht="17.25" thickBot="1">
      <c r="B697" s="14"/>
    </row>
    <row r="698" spans="2:2" ht="17.25" thickBot="1">
      <c r="B698" s="14"/>
    </row>
    <row r="699" spans="2:2" ht="17.25" thickBot="1">
      <c r="B699" s="14"/>
    </row>
    <row r="700" spans="2:2" ht="17.25" thickBot="1">
      <c r="B700" s="14"/>
    </row>
    <row r="701" spans="2:2" ht="17.25" thickBot="1">
      <c r="B701" s="14"/>
    </row>
    <row r="702" spans="2:2" ht="17.25" thickBot="1">
      <c r="B702" s="14"/>
    </row>
    <row r="703" spans="2:2" ht="17.25" thickBot="1">
      <c r="B703" s="14"/>
    </row>
    <row r="704" spans="2:2" ht="17.25" thickBot="1">
      <c r="B704" s="14"/>
    </row>
    <row r="705" spans="2:2" ht="17.25" thickBot="1">
      <c r="B705" s="14"/>
    </row>
    <row r="706" spans="2:2" ht="17.25" thickBot="1">
      <c r="B706" s="14"/>
    </row>
    <row r="707" spans="2:2" ht="17.25" thickBot="1">
      <c r="B707" s="14"/>
    </row>
    <row r="708" spans="2:2" ht="17.25" thickBot="1">
      <c r="B708" s="14"/>
    </row>
    <row r="709" spans="2:2" ht="17.25" thickBot="1">
      <c r="B709" s="14"/>
    </row>
    <row r="710" spans="2:2" ht="17.25" thickBot="1">
      <c r="B710" s="14"/>
    </row>
    <row r="711" spans="2:2" ht="17.25" thickBot="1">
      <c r="B711" s="14"/>
    </row>
    <row r="712" spans="2:2" ht="17.25" thickBot="1">
      <c r="B712" s="14"/>
    </row>
    <row r="713" spans="2:2" ht="17.25" thickBot="1">
      <c r="B713" s="14"/>
    </row>
    <row r="714" spans="2:2" ht="17.25" thickBot="1">
      <c r="B714" s="14"/>
    </row>
    <row r="715" spans="2:2" ht="17.25" thickBot="1">
      <c r="B715" s="14"/>
    </row>
    <row r="716" spans="2:2" ht="17.25" thickBot="1">
      <c r="B716" s="14"/>
    </row>
    <row r="717" spans="2:2" ht="17.25" thickBot="1">
      <c r="B717" s="14"/>
    </row>
    <row r="718" spans="2:2" ht="17.25" thickBot="1">
      <c r="B718" s="14"/>
    </row>
    <row r="719" spans="2:2" ht="17.25" thickBot="1">
      <c r="B719" s="14"/>
    </row>
    <row r="720" spans="2:2" ht="17.25" thickBot="1">
      <c r="B720" s="14"/>
    </row>
    <row r="721" spans="2:2" ht="17.25" thickBot="1">
      <c r="B721" s="14"/>
    </row>
    <row r="722" spans="2:2" ht="17.25" thickBot="1">
      <c r="B722" s="14"/>
    </row>
    <row r="723" spans="2:2" ht="17.25" thickBot="1">
      <c r="B723" s="14"/>
    </row>
    <row r="724" spans="2:2" ht="17.25" thickBot="1">
      <c r="B724" s="14"/>
    </row>
    <row r="725" spans="2:2" ht="17.25" thickBot="1">
      <c r="B725" s="14"/>
    </row>
    <row r="726" spans="2:2" ht="17.25" thickBot="1">
      <c r="B726" s="14"/>
    </row>
    <row r="727" spans="2:2" ht="17.25" thickBot="1">
      <c r="B727" s="14"/>
    </row>
    <row r="728" spans="2:2" ht="17.25" thickBot="1">
      <c r="B728" s="14"/>
    </row>
    <row r="729" spans="2:2" ht="17.25" thickBot="1">
      <c r="B729" s="14"/>
    </row>
    <row r="730" spans="2:2" ht="17.25" thickBot="1">
      <c r="B730" s="14"/>
    </row>
    <row r="731" spans="2:2" ht="17.25" thickBot="1">
      <c r="B731" s="14"/>
    </row>
    <row r="732" spans="2:2" ht="17.25" thickBot="1">
      <c r="B732" s="14"/>
    </row>
    <row r="733" spans="2:2" ht="17.25" thickBot="1">
      <c r="B733" s="14"/>
    </row>
    <row r="734" spans="2:2" ht="17.25" thickBot="1">
      <c r="B734" s="14"/>
    </row>
    <row r="735" spans="2:2" ht="17.25" thickBot="1">
      <c r="B735" s="14"/>
    </row>
    <row r="736" spans="2:2" ht="17.25" thickBot="1">
      <c r="B736" s="14"/>
    </row>
    <row r="737" spans="2:2" ht="17.25" thickBot="1">
      <c r="B737" s="14"/>
    </row>
    <row r="738" spans="2:2" ht="17.25" thickBot="1">
      <c r="B738" s="14"/>
    </row>
    <row r="739" spans="2:2" ht="17.25" thickBot="1">
      <c r="B739" s="14"/>
    </row>
    <row r="740" spans="2:2" ht="17.25" thickBot="1">
      <c r="B740" s="14"/>
    </row>
    <row r="741" spans="2:2" ht="17.25" thickBot="1">
      <c r="B741" s="14"/>
    </row>
    <row r="742" spans="2:2" ht="17.25" thickBot="1">
      <c r="B742" s="14"/>
    </row>
    <row r="743" spans="2:2" ht="17.25" thickBot="1">
      <c r="B743" s="14"/>
    </row>
    <row r="744" spans="2:2" ht="17.25" thickBot="1">
      <c r="B744" s="14"/>
    </row>
    <row r="745" spans="2:2" ht="17.25" thickBot="1">
      <c r="B745" s="14"/>
    </row>
    <row r="746" spans="2:2" ht="17.25" thickBot="1">
      <c r="B746" s="14"/>
    </row>
    <row r="747" spans="2:2" ht="17.25" thickBot="1">
      <c r="B747" s="14"/>
    </row>
    <row r="748" spans="2:2" ht="17.25" thickBot="1">
      <c r="B748" s="14"/>
    </row>
    <row r="749" spans="2:2" ht="17.25" thickBot="1">
      <c r="B749" s="14"/>
    </row>
    <row r="750" spans="2:2" ht="17.25" thickBot="1">
      <c r="B750" s="14"/>
    </row>
    <row r="751" spans="2:2" ht="17.25" thickBot="1">
      <c r="B751" s="14"/>
    </row>
    <row r="752" spans="2:2" ht="17.25" thickBot="1">
      <c r="B752" s="14"/>
    </row>
    <row r="753" spans="2:2" ht="17.25" thickBot="1">
      <c r="B753" s="14"/>
    </row>
    <row r="754" spans="2:2" ht="17.25" thickBot="1">
      <c r="B754" s="14"/>
    </row>
    <row r="755" spans="2:2" ht="17.25" thickBot="1">
      <c r="B755" s="14"/>
    </row>
    <row r="756" spans="2:2" ht="17.25" thickBot="1">
      <c r="B756" s="14"/>
    </row>
    <row r="757" spans="2:2" ht="17.25" thickBot="1">
      <c r="B757" s="14"/>
    </row>
    <row r="758" spans="2:2" ht="17.25" thickBot="1">
      <c r="B758" s="14"/>
    </row>
    <row r="759" spans="2:2" ht="17.25" thickBot="1">
      <c r="B759" s="14"/>
    </row>
    <row r="760" spans="2:2" ht="17.25" thickBot="1">
      <c r="B760" s="14"/>
    </row>
    <row r="761" spans="2:2" ht="17.25" thickBot="1">
      <c r="B761" s="14"/>
    </row>
    <row r="762" spans="2:2" ht="17.25" thickBot="1">
      <c r="B762" s="14"/>
    </row>
    <row r="763" spans="2:2" ht="17.25" thickBot="1">
      <c r="B763" s="14"/>
    </row>
    <row r="764" spans="2:2" ht="17.25" thickBot="1">
      <c r="B764" s="14"/>
    </row>
    <row r="765" spans="2:2" ht="17.25" thickBot="1">
      <c r="B765" s="14"/>
    </row>
    <row r="766" spans="2:2" ht="17.25" thickBot="1">
      <c r="B766" s="14"/>
    </row>
    <row r="767" spans="2:2" ht="17.25" thickBot="1">
      <c r="B767" s="14"/>
    </row>
    <row r="768" spans="2:2" ht="17.25" thickBot="1">
      <c r="B768" s="14"/>
    </row>
    <row r="769" spans="2:2" ht="17.25" thickBot="1">
      <c r="B769" s="14"/>
    </row>
    <row r="770" spans="2:2" ht="17.25" thickBot="1">
      <c r="B770" s="14"/>
    </row>
    <row r="771" spans="2:2" ht="17.25" thickBot="1">
      <c r="B771" s="14"/>
    </row>
    <row r="772" spans="2:2" ht="17.25" thickBot="1">
      <c r="B772" s="14"/>
    </row>
    <row r="773" spans="2:2" ht="17.25" thickBot="1">
      <c r="B773" s="14"/>
    </row>
    <row r="774" spans="2:2" ht="17.25" thickBot="1">
      <c r="B774" s="14"/>
    </row>
    <row r="775" spans="2:2" ht="17.25" thickBot="1">
      <c r="B775" s="14"/>
    </row>
    <row r="776" spans="2:2" ht="17.25" thickBot="1">
      <c r="B776" s="14"/>
    </row>
    <row r="777" spans="2:2" ht="17.25" thickBot="1">
      <c r="B777" s="14"/>
    </row>
    <row r="778" spans="2:2" ht="17.25" thickBot="1">
      <c r="B778" s="14"/>
    </row>
    <row r="779" spans="2:2" ht="17.25" thickBot="1">
      <c r="B779" s="14"/>
    </row>
    <row r="780" spans="2:2" ht="17.25" thickBot="1">
      <c r="B780" s="14"/>
    </row>
    <row r="781" spans="2:2" ht="17.25" thickBot="1">
      <c r="B781" s="14"/>
    </row>
    <row r="782" spans="2:2" ht="17.25" thickBot="1">
      <c r="B782" s="14"/>
    </row>
    <row r="783" spans="2:2" ht="17.25" thickBot="1">
      <c r="B783" s="14"/>
    </row>
    <row r="784" spans="2:2" ht="17.25" thickBot="1">
      <c r="B784" s="14"/>
    </row>
    <row r="785" spans="2:2" ht="17.25" thickBot="1">
      <c r="B785" s="14"/>
    </row>
    <row r="786" spans="2:2" ht="17.25" thickBot="1">
      <c r="B786" s="14"/>
    </row>
    <row r="787" spans="2:2" ht="17.25" thickBot="1">
      <c r="B787" s="14"/>
    </row>
    <row r="788" spans="2:2" ht="17.25" thickBot="1">
      <c r="B788" s="14"/>
    </row>
    <row r="789" spans="2:2" ht="17.25" thickBot="1">
      <c r="B789" s="14"/>
    </row>
    <row r="790" spans="2:2" ht="17.25" thickBot="1">
      <c r="B790" s="14"/>
    </row>
    <row r="791" spans="2:2" ht="17.25" thickBot="1">
      <c r="B791" s="14"/>
    </row>
    <row r="792" spans="2:2" ht="17.25" thickBot="1">
      <c r="B792" s="14"/>
    </row>
    <row r="793" spans="2:2" ht="17.25" thickBot="1">
      <c r="B793" s="14"/>
    </row>
    <row r="794" spans="2:2" ht="17.25" thickBot="1">
      <c r="B794" s="14"/>
    </row>
    <row r="795" spans="2:2" ht="17.25" thickBot="1">
      <c r="B795" s="14"/>
    </row>
    <row r="796" spans="2:2" ht="17.25" thickBot="1">
      <c r="B796" s="14"/>
    </row>
    <row r="797" spans="2:2" ht="17.25" thickBot="1">
      <c r="B797" s="14"/>
    </row>
    <row r="798" spans="2:2" ht="17.25" thickBot="1">
      <c r="B798" s="14"/>
    </row>
    <row r="799" spans="2:2" ht="17.25" thickBot="1">
      <c r="B799" s="14"/>
    </row>
    <row r="800" spans="2:2" ht="17.25" thickBot="1">
      <c r="B800" s="14"/>
    </row>
    <row r="801" spans="2:2" ht="17.25" thickBot="1">
      <c r="B801" s="14"/>
    </row>
    <row r="802" spans="2:2" ht="17.25" thickBot="1">
      <c r="B802" s="14"/>
    </row>
    <row r="803" spans="2:2" ht="17.25" thickBot="1">
      <c r="B803" s="14"/>
    </row>
    <row r="804" spans="2:2" ht="17.25" thickBot="1">
      <c r="B804" s="14"/>
    </row>
    <row r="805" spans="2:2" ht="17.25" thickBot="1">
      <c r="B805" s="14"/>
    </row>
    <row r="806" spans="2:2" ht="17.25" thickBot="1">
      <c r="B806" s="14"/>
    </row>
    <row r="807" spans="2:2" ht="17.25" thickBot="1">
      <c r="B807" s="14"/>
    </row>
    <row r="808" spans="2:2" ht="17.25" thickBot="1">
      <c r="B808" s="14"/>
    </row>
    <row r="809" spans="2:2" ht="17.25" thickBot="1">
      <c r="B809" s="14"/>
    </row>
    <row r="810" spans="2:2" ht="17.25" thickBot="1">
      <c r="B810" s="14"/>
    </row>
    <row r="811" spans="2:2" ht="17.25" thickBot="1">
      <c r="B811" s="14"/>
    </row>
    <row r="812" spans="2:2" ht="17.25" thickBot="1">
      <c r="B812" s="14"/>
    </row>
    <row r="813" spans="2:2" ht="17.25" thickBot="1">
      <c r="B813" s="14"/>
    </row>
    <row r="814" spans="2:2" ht="17.25" thickBot="1">
      <c r="B814" s="14"/>
    </row>
    <row r="815" spans="2:2" ht="17.25" thickBot="1">
      <c r="B815" s="14"/>
    </row>
    <row r="816" spans="2:2" ht="17.25" thickBot="1">
      <c r="B816" s="14"/>
    </row>
    <row r="817" spans="2:2" ht="17.25" thickBot="1">
      <c r="B817" s="14"/>
    </row>
    <row r="818" spans="2:2" ht="17.25" thickBot="1">
      <c r="B818" s="14"/>
    </row>
    <row r="819" spans="2:2" ht="17.25" thickBot="1">
      <c r="B819" s="14"/>
    </row>
    <row r="820" spans="2:2" ht="17.25" thickBot="1">
      <c r="B820" s="14"/>
    </row>
    <row r="821" spans="2:2" ht="17.25" thickBot="1">
      <c r="B821" s="14"/>
    </row>
    <row r="822" spans="2:2" ht="17.25" thickBot="1">
      <c r="B822" s="14"/>
    </row>
    <row r="823" spans="2:2" ht="17.25" thickBot="1">
      <c r="B823" s="14"/>
    </row>
    <row r="824" spans="2:2" ht="17.25" thickBot="1">
      <c r="B824" s="14"/>
    </row>
    <row r="825" spans="2:2" ht="17.25" thickBot="1">
      <c r="B825" s="14"/>
    </row>
    <row r="826" spans="2:2" ht="17.25" thickBot="1">
      <c r="B826" s="14"/>
    </row>
    <row r="827" spans="2:2" ht="17.25" thickBot="1">
      <c r="B827" s="14"/>
    </row>
    <row r="828" spans="2:2" ht="17.25" thickBot="1">
      <c r="B828" s="14"/>
    </row>
    <row r="829" spans="2:2" ht="17.25" thickBot="1">
      <c r="B829" s="14"/>
    </row>
    <row r="830" spans="2:2" ht="17.25" thickBot="1">
      <c r="B830" s="14"/>
    </row>
    <row r="831" spans="2:2" ht="17.25" thickBot="1">
      <c r="B831" s="14"/>
    </row>
    <row r="832" spans="2:2" ht="17.25" thickBot="1">
      <c r="B832" s="14"/>
    </row>
    <row r="833" spans="2:2" ht="17.25" thickBot="1">
      <c r="B833" s="14"/>
    </row>
    <row r="834" spans="2:2" ht="17.25" thickBot="1">
      <c r="B834" s="14"/>
    </row>
    <row r="835" spans="2:2" ht="17.25" thickBot="1">
      <c r="B835" s="14"/>
    </row>
    <row r="836" spans="2:2" ht="17.25" thickBot="1">
      <c r="B836" s="14"/>
    </row>
    <row r="837" spans="2:2" ht="17.25" thickBot="1">
      <c r="B837" s="14"/>
    </row>
    <row r="838" spans="2:2" ht="17.25" thickBot="1">
      <c r="B838" s="14"/>
    </row>
    <row r="839" spans="2:2" ht="17.25" thickBot="1">
      <c r="B839" s="14"/>
    </row>
    <row r="840" spans="2:2" ht="17.25" thickBot="1">
      <c r="B840" s="14"/>
    </row>
    <row r="841" spans="2:2" ht="17.25" thickBot="1">
      <c r="B841" s="14"/>
    </row>
    <row r="842" spans="2:2" ht="17.25" thickBot="1">
      <c r="B842" s="14"/>
    </row>
    <row r="843" spans="2:2" ht="17.25" thickBot="1">
      <c r="B843" s="14"/>
    </row>
    <row r="844" spans="2:2" ht="17.25" thickBot="1">
      <c r="B844" s="14"/>
    </row>
    <row r="845" spans="2:2" ht="17.25" thickBot="1">
      <c r="B845" s="14"/>
    </row>
    <row r="846" spans="2:2" ht="17.25" thickBot="1">
      <c r="B846" s="14"/>
    </row>
    <row r="847" spans="2:2" ht="17.25" thickBot="1">
      <c r="B847" s="14"/>
    </row>
    <row r="848" spans="2:2" ht="17.25" thickBot="1">
      <c r="B848" s="14"/>
    </row>
    <row r="849" spans="2:2" ht="17.25" thickBot="1">
      <c r="B849" s="14"/>
    </row>
    <row r="850" spans="2:2" ht="17.25" thickBot="1">
      <c r="B850" s="14"/>
    </row>
    <row r="851" spans="2:2" ht="17.25" thickBot="1">
      <c r="B851" s="14"/>
    </row>
    <row r="852" spans="2:2" ht="17.25" thickBot="1">
      <c r="B852" s="14"/>
    </row>
    <row r="853" spans="2:2" ht="17.25" thickBot="1">
      <c r="B853" s="14"/>
    </row>
    <row r="854" spans="2:2" ht="17.25" thickBot="1">
      <c r="B854" s="14"/>
    </row>
    <row r="855" spans="2:2" ht="17.25" thickBot="1">
      <c r="B855" s="14"/>
    </row>
    <row r="856" spans="2:2" ht="17.25" thickBot="1">
      <c r="B856" s="14"/>
    </row>
    <row r="857" spans="2:2" ht="17.25" thickBot="1">
      <c r="B857" s="14"/>
    </row>
    <row r="858" spans="2:2" ht="17.25" thickBot="1">
      <c r="B858" s="14"/>
    </row>
    <row r="859" spans="2:2" ht="17.25" thickBot="1">
      <c r="B859" s="14"/>
    </row>
    <row r="860" spans="2:2" ht="17.25" thickBot="1">
      <c r="B860" s="14"/>
    </row>
    <row r="861" spans="2:2" ht="17.25" thickBot="1">
      <c r="B861" s="14"/>
    </row>
    <row r="862" spans="2:2" ht="17.25" thickBot="1">
      <c r="B862" s="14"/>
    </row>
    <row r="863" spans="2:2" ht="17.25" thickBot="1">
      <c r="B863" s="14"/>
    </row>
    <row r="864" spans="2:2" ht="17.25" thickBot="1">
      <c r="B864" s="14"/>
    </row>
    <row r="865" spans="2:2" ht="17.25" thickBot="1">
      <c r="B865" s="14"/>
    </row>
    <row r="866" spans="2:2" ht="17.25" thickBot="1">
      <c r="B866" s="14"/>
    </row>
    <row r="867" spans="2:2" ht="17.25" thickBot="1">
      <c r="B867" s="14"/>
    </row>
    <row r="868" spans="2:2" ht="17.25" thickBot="1">
      <c r="B868" s="14"/>
    </row>
    <row r="869" spans="2:2" ht="17.25" thickBot="1">
      <c r="B869" s="14"/>
    </row>
    <row r="870" spans="2:2" ht="17.25" thickBot="1">
      <c r="B870" s="14"/>
    </row>
    <row r="871" spans="2:2" ht="17.25" thickBot="1">
      <c r="B871" s="14"/>
    </row>
    <row r="872" spans="2:2" ht="17.25" thickBot="1">
      <c r="B872" s="14"/>
    </row>
    <row r="873" spans="2:2" ht="17.25" thickBot="1">
      <c r="B873" s="14"/>
    </row>
    <row r="874" spans="2:2" ht="17.25" thickBot="1">
      <c r="B874" s="14"/>
    </row>
    <row r="875" spans="2:2" ht="17.25" thickBot="1">
      <c r="B875" s="14"/>
    </row>
    <row r="876" spans="2:2" ht="17.25" thickBot="1">
      <c r="B876" s="14"/>
    </row>
    <row r="877" spans="2:2" ht="17.25" thickBot="1">
      <c r="B877" s="14"/>
    </row>
    <row r="878" spans="2:2" ht="17.25" thickBot="1">
      <c r="B878" s="14"/>
    </row>
    <row r="879" spans="2:2" ht="17.25" thickBot="1">
      <c r="B879" s="14"/>
    </row>
    <row r="880" spans="2:2" ht="17.25" thickBot="1">
      <c r="B880" s="14"/>
    </row>
    <row r="881" spans="2:2" ht="17.25" thickBot="1">
      <c r="B881" s="14"/>
    </row>
    <row r="882" spans="2:2" ht="17.25" thickBot="1">
      <c r="B882" s="14"/>
    </row>
    <row r="883" spans="2:2" ht="17.25" thickBot="1">
      <c r="B883" s="14"/>
    </row>
    <row r="884" spans="2:2" ht="17.25" thickBot="1">
      <c r="B884" s="14"/>
    </row>
    <row r="885" spans="2:2" ht="17.25" thickBot="1">
      <c r="B885" s="14"/>
    </row>
    <row r="886" spans="2:2" ht="17.25" thickBot="1">
      <c r="B886" s="14"/>
    </row>
    <row r="887" spans="2:2" ht="17.25" thickBot="1">
      <c r="B887" s="14"/>
    </row>
    <row r="888" spans="2:2" ht="17.25" thickBot="1">
      <c r="B888" s="14"/>
    </row>
    <row r="889" spans="2:2" ht="17.25" thickBot="1">
      <c r="B889" s="14"/>
    </row>
    <row r="890" spans="2:2" ht="17.25" thickBot="1">
      <c r="B890" s="14"/>
    </row>
    <row r="891" spans="2:2" ht="17.25" thickBot="1">
      <c r="B891" s="14"/>
    </row>
    <row r="892" spans="2:2" ht="17.25" thickBot="1">
      <c r="B892" s="14"/>
    </row>
    <row r="893" spans="2:2" ht="17.25" thickBot="1">
      <c r="B893" s="14"/>
    </row>
    <row r="894" spans="2:2" ht="17.25" thickBot="1">
      <c r="B894" s="14"/>
    </row>
    <row r="895" spans="2:2" ht="17.25" thickBot="1">
      <c r="B895" s="14"/>
    </row>
    <row r="896" spans="2:2" ht="17.25" thickBot="1">
      <c r="B896" s="14"/>
    </row>
    <row r="897" spans="2:2" ht="17.25" thickBot="1">
      <c r="B897" s="14"/>
    </row>
    <row r="898" spans="2:2" ht="17.25" thickBot="1">
      <c r="B898" s="14"/>
    </row>
    <row r="899" spans="2:2" ht="17.25" thickBot="1">
      <c r="B899" s="14"/>
    </row>
    <row r="900" spans="2:2" ht="17.25" thickBot="1">
      <c r="B900" s="14"/>
    </row>
    <row r="901" spans="2:2" ht="17.25" thickBot="1">
      <c r="B901" s="14"/>
    </row>
    <row r="902" spans="2:2" ht="17.25" thickBot="1">
      <c r="B902" s="14"/>
    </row>
    <row r="903" spans="2:2" ht="17.25" thickBot="1">
      <c r="B903" s="14"/>
    </row>
    <row r="904" spans="2:2" ht="17.25" thickBot="1">
      <c r="B904" s="14"/>
    </row>
    <row r="905" spans="2:2" ht="17.25" thickBot="1">
      <c r="B905" s="14"/>
    </row>
    <row r="906" spans="2:2" ht="17.25" thickBot="1">
      <c r="B906" s="14"/>
    </row>
    <row r="907" spans="2:2" ht="17.25" thickBot="1">
      <c r="B907" s="14"/>
    </row>
    <row r="908" spans="2:2" ht="17.25" thickBot="1">
      <c r="B908" s="14"/>
    </row>
    <row r="909" spans="2:2" ht="17.25" thickBot="1">
      <c r="B909" s="14"/>
    </row>
    <row r="910" spans="2:2" ht="17.25" thickBot="1">
      <c r="B910" s="14"/>
    </row>
    <row r="911" spans="2:2" ht="17.25" thickBot="1">
      <c r="B911" s="14"/>
    </row>
    <row r="912" spans="2:2" ht="17.25" thickBot="1">
      <c r="B912" s="14"/>
    </row>
    <row r="913" spans="2:2" ht="17.25" thickBot="1">
      <c r="B913" s="14"/>
    </row>
    <row r="914" spans="2:2" ht="17.25" thickBot="1">
      <c r="B914" s="14"/>
    </row>
    <row r="915" spans="2:2" ht="17.25" thickBot="1">
      <c r="B915" s="14"/>
    </row>
    <row r="916" spans="2:2" ht="17.25" thickBot="1">
      <c r="B916" s="14"/>
    </row>
    <row r="917" spans="2:2" ht="17.25" thickBot="1">
      <c r="B917" s="14"/>
    </row>
    <row r="918" spans="2:2" ht="17.25" thickBot="1">
      <c r="B918" s="14"/>
    </row>
    <row r="919" spans="2:2" ht="17.25" thickBot="1">
      <c r="B919" s="14"/>
    </row>
    <row r="920" spans="2:2" ht="17.25" thickBot="1">
      <c r="B920" s="14"/>
    </row>
    <row r="921" spans="2:2" ht="17.25" thickBot="1">
      <c r="B921" s="14"/>
    </row>
    <row r="922" spans="2:2" ht="17.25" thickBot="1">
      <c r="B922" s="14"/>
    </row>
    <row r="923" spans="2:2" ht="17.25" thickBot="1">
      <c r="B923" s="14"/>
    </row>
    <row r="924" spans="2:2" ht="17.25" thickBot="1">
      <c r="B924" s="14"/>
    </row>
    <row r="925" spans="2:2" ht="17.25" thickBot="1">
      <c r="B925" s="14"/>
    </row>
    <row r="926" spans="2:2" ht="17.25" thickBot="1">
      <c r="B926" s="14"/>
    </row>
    <row r="927" spans="2:2" ht="17.25" thickBot="1">
      <c r="B927" s="14"/>
    </row>
    <row r="928" spans="2:2" ht="17.25" thickBot="1">
      <c r="B928" s="14"/>
    </row>
    <row r="929" spans="2:2" ht="17.25" thickBot="1">
      <c r="B929" s="14"/>
    </row>
    <row r="930" spans="2:2" ht="17.25" thickBot="1">
      <c r="B930" s="14"/>
    </row>
    <row r="931" spans="2:2" ht="17.25" thickBot="1">
      <c r="B931" s="14"/>
    </row>
    <row r="932" spans="2:2" ht="17.25" thickBot="1">
      <c r="B932" s="14"/>
    </row>
    <row r="933" spans="2:2" ht="17.25" thickBot="1">
      <c r="B933" s="14"/>
    </row>
    <row r="934" spans="2:2" ht="17.25" thickBot="1">
      <c r="B934" s="14"/>
    </row>
    <row r="935" spans="2:2" ht="17.25" thickBot="1">
      <c r="B935" s="14"/>
    </row>
    <row r="936" spans="2:2" ht="17.25" thickBot="1">
      <c r="B936" s="14"/>
    </row>
    <row r="937" spans="2:2" ht="17.25" thickBot="1">
      <c r="B937" s="14"/>
    </row>
    <row r="938" spans="2:2" ht="17.25" thickBot="1">
      <c r="B938" s="14"/>
    </row>
    <row r="939" spans="2:2" ht="17.25" thickBot="1">
      <c r="B939" s="14"/>
    </row>
    <row r="940" spans="2:2" ht="17.25" thickBot="1">
      <c r="B940" s="14"/>
    </row>
    <row r="941" spans="2:2" ht="17.25" thickBot="1">
      <c r="B941" s="14"/>
    </row>
    <row r="942" spans="2:2" ht="17.25" thickBot="1">
      <c r="B942" s="14"/>
    </row>
    <row r="943" spans="2:2" ht="17.25" thickBot="1">
      <c r="B943" s="14"/>
    </row>
    <row r="944" spans="2:2" ht="17.25" thickBot="1">
      <c r="B944" s="14"/>
    </row>
    <row r="945" spans="2:2" ht="17.25" thickBot="1">
      <c r="B945" s="14"/>
    </row>
    <row r="946" spans="2:2" ht="17.25" thickBot="1">
      <c r="B946" s="14"/>
    </row>
    <row r="947" spans="2:2" ht="17.25" thickBot="1">
      <c r="B947" s="14"/>
    </row>
    <row r="948" spans="2:2" ht="17.25" thickBot="1">
      <c r="B948" s="14"/>
    </row>
    <row r="949" spans="2:2" ht="17.25" thickBot="1">
      <c r="B949" s="14"/>
    </row>
    <row r="950" spans="2:2" ht="17.25" thickBot="1">
      <c r="B950" s="14"/>
    </row>
    <row r="951" spans="2:2" ht="17.25" thickBot="1">
      <c r="B951" s="14"/>
    </row>
    <row r="952" spans="2:2" ht="17.25" thickBot="1">
      <c r="B952" s="14"/>
    </row>
    <row r="953" spans="2:2" ht="17.25" thickBot="1">
      <c r="B953" s="14"/>
    </row>
    <row r="954" spans="2:2" ht="17.25" thickBot="1">
      <c r="B954" s="14"/>
    </row>
    <row r="955" spans="2:2" ht="17.25" thickBot="1">
      <c r="B955" s="14"/>
    </row>
    <row r="956" spans="2:2" ht="17.25" thickBot="1">
      <c r="B956" s="14"/>
    </row>
    <row r="957" spans="2:2" ht="17.25" thickBot="1">
      <c r="B957" s="14"/>
    </row>
    <row r="958" spans="2:2" ht="17.25" thickBot="1">
      <c r="B958" s="14"/>
    </row>
    <row r="959" spans="2:2" ht="17.25" thickBot="1">
      <c r="B959" s="14"/>
    </row>
    <row r="960" spans="2:2" ht="17.25" thickBot="1">
      <c r="B960" s="14"/>
    </row>
    <row r="961" spans="2:2" ht="17.25" thickBot="1">
      <c r="B961" s="14"/>
    </row>
    <row r="962" spans="2:2" ht="17.25" thickBot="1">
      <c r="B962" s="14"/>
    </row>
    <row r="963" spans="2:2" ht="17.25" thickBot="1">
      <c r="B963" s="14"/>
    </row>
    <row r="964" spans="2:2" ht="17.25" thickBot="1">
      <c r="B964" s="14"/>
    </row>
    <row r="965" spans="2:2" ht="17.25" thickBot="1">
      <c r="B965" s="14"/>
    </row>
    <row r="966" spans="2:2" ht="17.25" thickBot="1">
      <c r="B966" s="14"/>
    </row>
    <row r="967" spans="2:2" ht="17.25" thickBot="1">
      <c r="B967" s="14"/>
    </row>
    <row r="968" spans="2:2" ht="17.25" thickBot="1">
      <c r="B968" s="14"/>
    </row>
    <row r="969" spans="2:2" ht="17.25" thickBot="1">
      <c r="B969" s="14"/>
    </row>
    <row r="970" spans="2:2" ht="17.25" thickBot="1">
      <c r="B970" s="14"/>
    </row>
    <row r="971" spans="2:2" ht="17.25" thickBot="1">
      <c r="B971" s="14"/>
    </row>
    <row r="972" spans="2:2" ht="17.25" thickBot="1">
      <c r="B972" s="14"/>
    </row>
    <row r="973" spans="2:2" ht="17.25" thickBot="1">
      <c r="B973" s="14"/>
    </row>
    <row r="974" spans="2:2" ht="17.25" thickBot="1">
      <c r="B974" s="14"/>
    </row>
    <row r="975" spans="2:2" ht="17.25" thickBot="1">
      <c r="B975" s="14"/>
    </row>
    <row r="976" spans="2:2" ht="17.25" thickBot="1">
      <c r="B976" s="14"/>
    </row>
    <row r="977" spans="2:2" ht="17.25" thickBot="1">
      <c r="B977" s="14"/>
    </row>
    <row r="978" spans="2:2" ht="17.25" thickBot="1">
      <c r="B978" s="14"/>
    </row>
    <row r="979" spans="2:2" ht="17.25" thickBot="1">
      <c r="B979" s="14"/>
    </row>
    <row r="980" spans="2:2" ht="17.25" thickBot="1">
      <c r="B980" s="14"/>
    </row>
    <row r="981" spans="2:2" ht="17.25" thickBot="1">
      <c r="B981" s="14"/>
    </row>
    <row r="982" spans="2:2" ht="17.25" thickBot="1">
      <c r="B982" s="14"/>
    </row>
    <row r="983" spans="2:2" ht="17.25" thickBot="1">
      <c r="B983" s="14"/>
    </row>
    <row r="984" spans="2:2" ht="17.25" thickBot="1">
      <c r="B984" s="14"/>
    </row>
    <row r="985" spans="2:2" ht="17.25" thickBot="1">
      <c r="B985" s="14"/>
    </row>
    <row r="986" spans="2:2" ht="17.25" thickBot="1">
      <c r="B986" s="14"/>
    </row>
    <row r="987" spans="2:2" ht="17.25" thickBot="1">
      <c r="B987" s="14"/>
    </row>
    <row r="988" spans="2:2" ht="17.25" thickBot="1">
      <c r="B988" s="14"/>
    </row>
    <row r="989" spans="2:2" ht="17.25" thickBot="1">
      <c r="B989" s="14"/>
    </row>
    <row r="990" spans="2:2" ht="17.25" thickBot="1">
      <c r="B990" s="14"/>
    </row>
    <row r="991" spans="2:2" ht="17.25" thickBot="1">
      <c r="B991" s="14"/>
    </row>
    <row r="992" spans="2:2" ht="17.25" thickBot="1">
      <c r="B992" s="14"/>
    </row>
    <row r="993" spans="2:2" ht="17.25" thickBot="1">
      <c r="B993" s="14"/>
    </row>
    <row r="994" spans="2:2" ht="17.25" thickBot="1">
      <c r="B994" s="14"/>
    </row>
    <row r="995" spans="2:2" ht="17.25" thickBot="1">
      <c r="B995" s="14"/>
    </row>
    <row r="996" spans="2:2" ht="17.25" thickBot="1">
      <c r="B996" s="14"/>
    </row>
    <row r="997" spans="2:2" ht="17.25" thickBot="1">
      <c r="B997" s="14"/>
    </row>
    <row r="998" spans="2:2" ht="17.25" thickBot="1">
      <c r="B998" s="14"/>
    </row>
    <row r="999" spans="2:2" ht="17.25" thickBot="1">
      <c r="B999" s="14"/>
    </row>
    <row r="1000" spans="2:2" ht="17.25" thickBot="1">
      <c r="B1000" s="14"/>
    </row>
    <row r="1001" spans="2:2" ht="17.25" thickBot="1">
      <c r="B1001" s="14"/>
    </row>
    <row r="1002" spans="2:2" ht="17.25" thickBot="1">
      <c r="B1002" s="14"/>
    </row>
    <row r="1003" spans="2:2" ht="17.25" thickBot="1">
      <c r="B1003" s="14"/>
    </row>
    <row r="1004" spans="2:2" ht="17.25" thickBot="1">
      <c r="B1004" s="14"/>
    </row>
    <row r="1005" spans="2:2" ht="17.25" thickBot="1">
      <c r="B1005" s="14"/>
    </row>
    <row r="1006" spans="2:2" ht="17.25" thickBot="1">
      <c r="B1006" s="14"/>
    </row>
    <row r="1007" spans="2:2" ht="17.25" thickBot="1">
      <c r="B1007" s="14"/>
    </row>
    <row r="1008" spans="2:2" ht="17.25" thickBot="1">
      <c r="B1008" s="14"/>
    </row>
    <row r="1009" spans="2:2" ht="17.25" thickBot="1">
      <c r="B1009" s="14"/>
    </row>
    <row r="1010" spans="2:2" ht="17.25" thickBot="1">
      <c r="B1010" s="14"/>
    </row>
    <row r="1011" spans="2:2" ht="17.25" thickBot="1">
      <c r="B1011" s="14"/>
    </row>
    <row r="1012" spans="2:2" ht="17.25" thickBot="1">
      <c r="B1012" s="14"/>
    </row>
    <row r="1013" spans="2:2" ht="17.25" thickBot="1">
      <c r="B1013" s="14"/>
    </row>
    <row r="1014" spans="2:2" ht="17.25" thickBot="1">
      <c r="B1014" s="14"/>
    </row>
    <row r="1015" spans="2:2" ht="17.25" thickBot="1">
      <c r="B1015" s="14"/>
    </row>
    <row r="1016" spans="2:2" ht="17.25" thickBot="1">
      <c r="B1016" s="14"/>
    </row>
    <row r="1017" spans="2:2" ht="17.25" thickBot="1">
      <c r="B1017" s="14"/>
    </row>
    <row r="1018" spans="2:2" ht="17.25" thickBot="1">
      <c r="B1018" s="14"/>
    </row>
    <row r="1019" spans="2:2" ht="17.25" thickBot="1">
      <c r="B1019" s="14"/>
    </row>
    <row r="1020" spans="2:2" ht="17.25" thickBot="1">
      <c r="B1020" s="14"/>
    </row>
    <row r="1021" spans="2:2" ht="17.25" thickBot="1">
      <c r="B1021" s="14"/>
    </row>
    <row r="1022" spans="2:2" ht="17.25" thickBot="1">
      <c r="B1022" s="14"/>
    </row>
    <row r="1023" spans="2:2" ht="17.25" thickBot="1">
      <c r="B1023" s="14"/>
    </row>
    <row r="1024" spans="2:2" ht="17.25" thickBot="1">
      <c r="B1024" s="14"/>
    </row>
    <row r="1025" spans="2:2" ht="17.25" thickBot="1">
      <c r="B1025" s="14"/>
    </row>
    <row r="1026" spans="2:2" ht="17.25" thickBot="1">
      <c r="B1026" s="14"/>
    </row>
    <row r="1027" spans="2:2" ht="17.25" thickBot="1">
      <c r="B1027" s="14"/>
    </row>
  </sheetData>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P1027"/>
  <sheetViews>
    <sheetView workbookViewId="0">
      <selection activeCell="B2" sqref="B2"/>
    </sheetView>
  </sheetViews>
  <sheetFormatPr baseColWidth="10" defaultColWidth="11"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ht="15.75" customHeight="1">
      <c r="B1" s="7" t="s">
        <v>230</v>
      </c>
      <c r="C1" s="7"/>
      <c r="D1" s="7" t="s">
        <v>231</v>
      </c>
      <c r="J1" s="8"/>
      <c r="Q1" s="8"/>
      <c r="R1" s="8"/>
      <c r="S1" s="8"/>
      <c r="T1" s="8"/>
      <c r="U1" s="8"/>
      <c r="V1" s="8"/>
      <c r="W1" s="8"/>
      <c r="X1" s="8"/>
      <c r="Y1" s="8"/>
      <c r="Z1" s="8"/>
      <c r="AA1" s="8"/>
    </row>
    <row r="2" spans="1:42" s="10" customFormat="1" ht="13.5">
      <c r="B2" s="11" t="e">
        <f>#REF!</f>
        <v>#REF!</v>
      </c>
      <c r="C2" s="11"/>
      <c r="D2" s="15" t="e">
        <f>VLOOKUP($B$2,$B$2:$AA$24,2)</f>
        <v>#REF!</v>
      </c>
      <c r="E2" s="15" t="e">
        <f>VLOOKUP($B$2,$B$2:$AA$24,3)</f>
        <v>#REF!</v>
      </c>
      <c r="F2" s="15" t="e">
        <f>VLOOKUP($B$2,$B$2:$AA$24,4)</f>
        <v>#REF!</v>
      </c>
      <c r="G2" s="15" t="e">
        <f>VLOOKUP($B$2,$B$2:$AA$24,5)</f>
        <v>#REF!</v>
      </c>
      <c r="H2" s="15" t="e">
        <f>VLOOKUP($B$2,$B$2:$AA$24,6)</f>
        <v>#REF!</v>
      </c>
      <c r="I2" s="15" t="e">
        <f>VLOOKUP($B$2,$B$2:$AA$24,7)</f>
        <v>#REF!</v>
      </c>
      <c r="J2" s="15" t="e">
        <f>VLOOKUP($B$2,$B$2:$AA$24,8)</f>
        <v>#REF!</v>
      </c>
      <c r="K2" s="15" t="e">
        <f>VLOOKUP($B$2,$B$2:$AA$24,9)</f>
        <v>#REF!</v>
      </c>
      <c r="L2" s="15" t="e">
        <f>VLOOKUP($B$2,$B$2:$AA$24,10)</f>
        <v>#REF!</v>
      </c>
      <c r="M2" s="15" t="e">
        <f>VLOOKUP($B$2,$B$2:$AA$24,11)</f>
        <v>#REF!</v>
      </c>
      <c r="N2" s="15" t="e">
        <f>VLOOKUP($B$2,$B$2:$AA$24,12)</f>
        <v>#REF!</v>
      </c>
      <c r="O2" s="15" t="e">
        <f>VLOOKUP($B$2,$B$2:$AA$24,13)</f>
        <v>#REF!</v>
      </c>
      <c r="P2" s="15" t="e">
        <f>VLOOKUP($B$2,$B$2:$AA$24,14)</f>
        <v>#REF!</v>
      </c>
      <c r="Q2" s="15" t="e">
        <f>VLOOKUP($B$2,$B$2:$AA$24,15)</f>
        <v>#REF!</v>
      </c>
      <c r="R2" s="15" t="e">
        <f>VLOOKUP($B$2,$B$2:$AA$24,16)</f>
        <v>#REF!</v>
      </c>
      <c r="S2" s="15" t="e">
        <f>VLOOKUP($B$2,$B$2:$AA$24,17)</f>
        <v>#REF!</v>
      </c>
      <c r="T2" s="15" t="e">
        <f>VLOOKUP($B$2,$B$2:$AA$24,18)</f>
        <v>#REF!</v>
      </c>
      <c r="U2" s="15" t="e">
        <f>VLOOKUP($B$2,$B$2:$AA$24,19)</f>
        <v>#REF!</v>
      </c>
      <c r="V2" s="15" t="e">
        <f>VLOOKUP($B$2,$B$2:$AA$24,20)</f>
        <v>#REF!</v>
      </c>
      <c r="W2" s="15" t="e">
        <f>VLOOKUP($B$2,$B$2:$AA$24,21)</f>
        <v>#REF!</v>
      </c>
      <c r="X2" s="15" t="e">
        <f>VLOOKUP($B$2,$B$2:$AA$24,22)</f>
        <v>#REF!</v>
      </c>
      <c r="Y2" s="15" t="e">
        <f>VLOOKUP($B$2,$B$2:$AA$24,23)</f>
        <v>#REF!</v>
      </c>
      <c r="Z2" s="15" t="e">
        <f>VLOOKUP($B$2,$B$2:$AA$24,24)</f>
        <v>#REF!</v>
      </c>
      <c r="AA2" s="15" t="e">
        <f>VLOOKUP($B$2,$B$2:$AA$24,25)</f>
        <v>#REF!</v>
      </c>
    </row>
    <row r="3" spans="1:42" s="10" customFormat="1" ht="13.5">
      <c r="B3" s="11" t="s">
        <v>232</v>
      </c>
      <c r="C3" s="11"/>
      <c r="D3" s="11"/>
      <c r="E3" s="11"/>
      <c r="F3" s="11"/>
      <c r="G3" s="11"/>
      <c r="H3" s="11"/>
      <c r="I3" s="11"/>
      <c r="J3" s="11"/>
      <c r="K3" s="11"/>
      <c r="L3" s="11"/>
      <c r="M3" s="11"/>
      <c r="N3" s="11"/>
      <c r="O3" s="11"/>
      <c r="P3" s="11"/>
      <c r="Q3" s="11"/>
      <c r="R3" s="11"/>
      <c r="S3" s="11"/>
      <c r="T3" s="11"/>
      <c r="U3" s="11"/>
      <c r="V3" s="11"/>
      <c r="W3" s="11"/>
      <c r="X3" s="11"/>
      <c r="Y3" s="11"/>
      <c r="Z3" s="11"/>
      <c r="AA3" s="11"/>
    </row>
    <row r="4" spans="1:42" ht="15.75" customHeight="1">
      <c r="A4" s="8"/>
      <c r="B4" s="9" t="s">
        <v>233</v>
      </c>
      <c r="C4" s="9" t="s">
        <v>232</v>
      </c>
      <c r="D4" s="9" t="s">
        <v>234</v>
      </c>
      <c r="E4" s="9" t="s">
        <v>235</v>
      </c>
      <c r="F4" s="9" t="s">
        <v>236</v>
      </c>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ht="15.75" customHeight="1">
      <c r="A5" s="8"/>
      <c r="B5" s="9" t="s">
        <v>237</v>
      </c>
      <c r="C5" s="9" t="s">
        <v>232</v>
      </c>
      <c r="D5" s="9" t="s">
        <v>238</v>
      </c>
      <c r="E5" s="9" t="s">
        <v>239</v>
      </c>
      <c r="F5" s="9" t="s">
        <v>240</v>
      </c>
      <c r="G5" s="9" t="s">
        <v>241</v>
      </c>
      <c r="H5" s="9" t="s">
        <v>242</v>
      </c>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ht="15.75" customHeight="1">
      <c r="A6" s="8"/>
      <c r="B6" s="9" t="s">
        <v>243</v>
      </c>
      <c r="C6" s="9" t="s">
        <v>232</v>
      </c>
      <c r="D6" s="9" t="s">
        <v>244</v>
      </c>
      <c r="E6" s="9" t="s">
        <v>245</v>
      </c>
      <c r="F6" s="9" t="s">
        <v>246</v>
      </c>
      <c r="G6" s="9" t="s">
        <v>247</v>
      </c>
      <c r="H6" s="9" t="s">
        <v>248</v>
      </c>
      <c r="I6" s="9" t="s">
        <v>249</v>
      </c>
      <c r="J6" s="9" t="s">
        <v>250</v>
      </c>
      <c r="K6" s="9" t="s">
        <v>251</v>
      </c>
      <c r="L6" s="9" t="s">
        <v>252</v>
      </c>
      <c r="M6" s="9" t="s">
        <v>253</v>
      </c>
      <c r="N6" s="9" t="s">
        <v>254</v>
      </c>
      <c r="O6" s="9" t="s">
        <v>255</v>
      </c>
      <c r="P6" s="9" t="s">
        <v>256</v>
      </c>
      <c r="Q6" s="9" t="s">
        <v>257</v>
      </c>
      <c r="R6" s="9" t="s">
        <v>258</v>
      </c>
      <c r="S6" s="9" t="s">
        <v>259</v>
      </c>
      <c r="T6" s="9" t="s">
        <v>260</v>
      </c>
      <c r="U6" s="9" t="s">
        <v>261</v>
      </c>
      <c r="V6" s="9" t="s">
        <v>262</v>
      </c>
      <c r="W6" s="9" t="s">
        <v>263</v>
      </c>
      <c r="X6" s="9" t="s">
        <v>264</v>
      </c>
      <c r="Y6" s="9" t="s">
        <v>265</v>
      </c>
      <c r="Z6" s="9" t="s">
        <v>266</v>
      </c>
      <c r="AA6" s="9" t="s">
        <v>267</v>
      </c>
      <c r="AB6" s="9"/>
      <c r="AC6" s="9"/>
      <c r="AD6" s="9"/>
      <c r="AE6" s="9"/>
      <c r="AF6" s="9"/>
      <c r="AG6" s="9"/>
      <c r="AH6" s="9"/>
      <c r="AI6" s="9"/>
      <c r="AJ6" s="9"/>
      <c r="AK6" s="9"/>
      <c r="AL6" s="9"/>
      <c r="AM6" s="9"/>
      <c r="AN6" s="9"/>
      <c r="AO6" s="9"/>
      <c r="AP6" s="9"/>
    </row>
    <row r="7" spans="1:42" ht="15.75" customHeight="1">
      <c r="A7" s="8"/>
      <c r="B7" s="9" t="s">
        <v>268</v>
      </c>
      <c r="C7" s="9" t="s">
        <v>232</v>
      </c>
      <c r="D7" s="9" t="s">
        <v>269</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row>
    <row r="8" spans="1:42" ht="15.75" customHeight="1">
      <c r="A8" s="8"/>
      <c r="B8" s="9" t="s">
        <v>270</v>
      </c>
      <c r="C8" s="9" t="s">
        <v>232</v>
      </c>
      <c r="D8" s="9" t="s">
        <v>271</v>
      </c>
      <c r="E8" s="9" t="s">
        <v>272</v>
      </c>
      <c r="F8" s="9" t="s">
        <v>273</v>
      </c>
      <c r="G8" s="9" t="s">
        <v>274</v>
      </c>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row>
    <row r="9" spans="1:42" ht="15.75" customHeight="1">
      <c r="A9" s="8"/>
      <c r="B9" s="9" t="s">
        <v>275</v>
      </c>
      <c r="C9" s="9" t="s">
        <v>232</v>
      </c>
      <c r="D9" s="9" t="s">
        <v>276</v>
      </c>
      <c r="E9" s="9" t="s">
        <v>277</v>
      </c>
      <c r="F9" s="9" t="s">
        <v>278</v>
      </c>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row>
    <row r="10" spans="1:42" ht="15.75" customHeight="1">
      <c r="A10" s="8"/>
      <c r="B10" s="9" t="s">
        <v>279</v>
      </c>
      <c r="C10" s="9" t="s">
        <v>232</v>
      </c>
      <c r="D10" s="9" t="s">
        <v>280</v>
      </c>
      <c r="E10" s="9" t="s">
        <v>281</v>
      </c>
      <c r="F10" s="9" t="s">
        <v>282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ht="15.75" customHeight="1">
      <c r="A11" s="8"/>
      <c r="B11" s="9" t="s">
        <v>283</v>
      </c>
      <c r="C11" s="9" t="s">
        <v>232</v>
      </c>
      <c r="D11" s="9" t="s">
        <v>284</v>
      </c>
      <c r="E11" s="9" t="s">
        <v>285</v>
      </c>
      <c r="F11" s="9" t="s">
        <v>286</v>
      </c>
      <c r="G11" s="9" t="s">
        <v>287</v>
      </c>
      <c r="H11" s="9" t="s">
        <v>288</v>
      </c>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2" ht="15.75" customHeight="1">
      <c r="A12" s="8"/>
      <c r="B12" s="9" t="s">
        <v>289</v>
      </c>
      <c r="C12" s="9" t="s">
        <v>232</v>
      </c>
      <c r="D12" s="9" t="s">
        <v>290</v>
      </c>
      <c r="E12" s="9" t="s">
        <v>291</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2" ht="15.75" customHeight="1">
      <c r="A13" s="8"/>
      <c r="B13" s="9" t="s">
        <v>292</v>
      </c>
      <c r="C13" s="9" t="s">
        <v>232</v>
      </c>
      <c r="D13" s="9" t="s">
        <v>293</v>
      </c>
      <c r="E13" s="9" t="s">
        <v>294</v>
      </c>
      <c r="F13" s="9" t="s">
        <v>295</v>
      </c>
      <c r="G13" s="9" t="s">
        <v>296</v>
      </c>
      <c r="H13" s="9" t="s">
        <v>297</v>
      </c>
      <c r="I13" s="9" t="s">
        <v>298</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2" ht="15.75" customHeight="1">
      <c r="A14" s="8"/>
      <c r="B14" s="9" t="s">
        <v>299</v>
      </c>
      <c r="C14" s="9" t="s">
        <v>232</v>
      </c>
      <c r="D14" s="9" t="s">
        <v>300</v>
      </c>
      <c r="E14" s="9" t="s">
        <v>301</v>
      </c>
      <c r="F14" s="9" t="s">
        <v>302</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ht="15.75" customHeight="1">
      <c r="A15" s="8"/>
      <c r="B15" s="9" t="s">
        <v>303</v>
      </c>
      <c r="C15" s="9" t="s">
        <v>232</v>
      </c>
      <c r="D15" s="9" t="s">
        <v>304</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2" ht="15.75" customHeight="1">
      <c r="A16" s="8"/>
      <c r="B16" s="9" t="s">
        <v>305</v>
      </c>
      <c r="C16" s="9" t="s">
        <v>232</v>
      </c>
      <c r="D16" s="9" t="s">
        <v>306</v>
      </c>
      <c r="E16" s="9" t="s">
        <v>307</v>
      </c>
      <c r="F16" s="9" t="s">
        <v>308</v>
      </c>
      <c r="G16" s="9" t="s">
        <v>309</v>
      </c>
      <c r="H16" s="9" t="s">
        <v>310</v>
      </c>
      <c r="I16" s="9" t="s">
        <v>311</v>
      </c>
      <c r="J16" s="9" t="s">
        <v>312</v>
      </c>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42" ht="15.75" customHeight="1">
      <c r="A17" s="8"/>
      <c r="B17" s="9" t="s">
        <v>313</v>
      </c>
      <c r="C17" s="9" t="s">
        <v>232</v>
      </c>
      <c r="D17" s="9" t="s">
        <v>314</v>
      </c>
      <c r="E17" s="9" t="s">
        <v>315</v>
      </c>
      <c r="F17" s="9" t="s">
        <v>316</v>
      </c>
      <c r="G17" s="9" t="s">
        <v>317</v>
      </c>
      <c r="H17" s="9" t="s">
        <v>318</v>
      </c>
      <c r="I17" s="9" t="s">
        <v>319</v>
      </c>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row>
    <row r="18" spans="1:42" ht="15.75" customHeight="1">
      <c r="A18" s="8"/>
      <c r="B18" s="9" t="s">
        <v>320</v>
      </c>
      <c r="C18" s="9" t="s">
        <v>232</v>
      </c>
      <c r="D18" s="9" t="s">
        <v>321</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42" ht="15.75" customHeight="1">
      <c r="A19" s="8"/>
      <c r="B19" s="9" t="s">
        <v>322</v>
      </c>
      <c r="C19" s="9" t="s">
        <v>232</v>
      </c>
      <c r="D19" s="9" t="s">
        <v>323</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42" ht="15.75" customHeight="1">
      <c r="A20" s="8"/>
      <c r="B20" s="9" t="s">
        <v>324</v>
      </c>
      <c r="C20" s="9" t="s">
        <v>232</v>
      </c>
      <c r="D20" s="9" t="s">
        <v>325</v>
      </c>
      <c r="E20" s="9" t="s">
        <v>326</v>
      </c>
      <c r="F20" s="9" t="s">
        <v>327</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42" ht="15.75" customHeight="1">
      <c r="A21" s="8"/>
      <c r="B21" s="9" t="s">
        <v>328</v>
      </c>
      <c r="C21" s="9" t="s">
        <v>232</v>
      </c>
      <c r="D21" s="9" t="s">
        <v>329</v>
      </c>
      <c r="E21" s="9" t="s">
        <v>330</v>
      </c>
      <c r="F21" s="9" t="s">
        <v>331</v>
      </c>
      <c r="G21" s="9" t="s">
        <v>332</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row>
    <row r="22" spans="1:42" ht="15.75" customHeight="1">
      <c r="A22" s="8"/>
      <c r="B22" s="9" t="s">
        <v>333</v>
      </c>
      <c r="C22" s="9" t="s">
        <v>232</v>
      </c>
      <c r="D22" s="9" t="s">
        <v>334</v>
      </c>
      <c r="E22" s="9" t="s">
        <v>335</v>
      </c>
      <c r="F22" s="9" t="s">
        <v>336</v>
      </c>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ht="15.75" customHeight="1">
      <c r="A23" s="8"/>
      <c r="B23" s="9" t="s">
        <v>337</v>
      </c>
      <c r="C23" s="9" t="s">
        <v>232</v>
      </c>
      <c r="D23" s="9" t="s">
        <v>338</v>
      </c>
      <c r="E23" s="9" t="s">
        <v>339</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row>
    <row r="24" spans="1:42" ht="15.75" customHeight="1">
      <c r="A24" s="8"/>
      <c r="B24" s="9" t="s">
        <v>340</v>
      </c>
      <c r="C24" s="9" t="s">
        <v>232</v>
      </c>
      <c r="D24" s="9" t="s">
        <v>341</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row>
    <row r="25" spans="1:42" ht="15.75" customHeight="1">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row>
    <row r="26" spans="1:42">
      <c r="B26" s="11" t="e">
        <f>#REF!</f>
        <v>#REF!</v>
      </c>
      <c r="C26" s="9"/>
      <c r="D26" s="16" t="e">
        <f>VLOOKUP($B$26,$B$26:$AA$115,2)</f>
        <v>#REF!</v>
      </c>
      <c r="E26" s="16" t="e">
        <f>VLOOKUP($B$26,$B$26:$AA$115,3)</f>
        <v>#REF!</v>
      </c>
      <c r="F26" s="16" t="e">
        <f>VLOOKUP($B$26,$B$26:$AA$115,4)</f>
        <v>#REF!</v>
      </c>
      <c r="G26" s="16"/>
      <c r="H26" s="16"/>
      <c r="I26" s="16"/>
      <c r="J26" s="16"/>
      <c r="K26" s="16"/>
      <c r="L26" s="16"/>
      <c r="M26" s="16"/>
      <c r="N26" s="16"/>
      <c r="O26" s="16"/>
      <c r="P26" s="16"/>
      <c r="Q26" s="16"/>
      <c r="R26" s="9"/>
      <c r="S26" s="9"/>
      <c r="T26" s="9"/>
      <c r="U26" s="9"/>
      <c r="V26" s="9"/>
      <c r="W26" s="9"/>
      <c r="X26" s="9"/>
      <c r="Y26" s="9"/>
      <c r="Z26" s="9"/>
      <c r="AA26" s="9" t="e">
        <f>VLOOKUP($B$26,$B$26:$AA$115,2)</f>
        <v>#REF!</v>
      </c>
      <c r="AB26" s="9"/>
      <c r="AC26" s="9"/>
      <c r="AD26" s="9"/>
      <c r="AE26" s="9"/>
      <c r="AF26" s="9"/>
      <c r="AG26" s="9"/>
      <c r="AH26" s="9"/>
      <c r="AI26" s="9"/>
      <c r="AJ26" s="9"/>
      <c r="AK26" s="9"/>
      <c r="AL26" s="9"/>
      <c r="AM26" s="9"/>
      <c r="AN26" s="9"/>
      <c r="AO26" s="9"/>
      <c r="AP26" s="9"/>
    </row>
    <row r="27" spans="1:42" ht="17.25" thickBot="1">
      <c r="B27" s="11" t="s">
        <v>232</v>
      </c>
    </row>
    <row r="28" spans="1:42" ht="91.5" thickBot="1">
      <c r="B28" s="12" t="s">
        <v>234</v>
      </c>
      <c r="C28" s="9" t="s">
        <v>232</v>
      </c>
      <c r="D28" s="14" t="s">
        <v>342</v>
      </c>
      <c r="E28" s="14" t="s">
        <v>343</v>
      </c>
      <c r="F28" s="14" t="s">
        <v>344</v>
      </c>
      <c r="G28" s="14" t="s">
        <v>345</v>
      </c>
      <c r="H28" s="14" t="s">
        <v>346</v>
      </c>
      <c r="I28" s="14" t="s">
        <v>347</v>
      </c>
      <c r="J28" s="14" t="s">
        <v>348</v>
      </c>
      <c r="K28" s="14"/>
      <c r="L28" s="14"/>
    </row>
    <row r="29" spans="1:42" ht="40.5" thickBot="1">
      <c r="B29" s="12" t="s">
        <v>235</v>
      </c>
      <c r="C29" s="9" t="s">
        <v>232</v>
      </c>
      <c r="D29" s="14" t="s">
        <v>349</v>
      </c>
      <c r="E29" s="14" t="s">
        <v>350</v>
      </c>
      <c r="F29" s="14" t="s">
        <v>351</v>
      </c>
      <c r="G29" s="14" t="s">
        <v>352</v>
      </c>
      <c r="H29" s="14"/>
      <c r="I29" s="14"/>
      <c r="J29" s="14"/>
      <c r="K29" s="14"/>
      <c r="L29" s="14"/>
    </row>
    <row r="30" spans="1:42" ht="17.25" thickBot="1">
      <c r="B30" s="12" t="s">
        <v>236</v>
      </c>
      <c r="C30" s="9" t="s">
        <v>232</v>
      </c>
      <c r="D30" s="14" t="s">
        <v>353</v>
      </c>
      <c r="E30" s="14" t="s">
        <v>354</v>
      </c>
      <c r="F30" s="14"/>
      <c r="G30" s="14"/>
      <c r="H30" s="14"/>
      <c r="I30" s="14"/>
      <c r="J30" s="14"/>
      <c r="K30" s="14"/>
      <c r="L30" s="14"/>
    </row>
    <row r="31" spans="1:42" ht="17.25" thickBot="1">
      <c r="B31" s="12" t="s">
        <v>238</v>
      </c>
      <c r="C31" s="9" t="s">
        <v>232</v>
      </c>
      <c r="D31" s="14" t="s">
        <v>355</v>
      </c>
      <c r="E31" s="14" t="s">
        <v>356</v>
      </c>
      <c r="F31" s="14"/>
      <c r="G31" s="14"/>
      <c r="H31" s="14"/>
      <c r="I31" s="14"/>
      <c r="J31" s="14"/>
      <c r="K31" s="14"/>
      <c r="L31" s="14"/>
    </row>
    <row r="32" spans="1:42" ht="17.25" thickBot="1">
      <c r="B32" s="12" t="s">
        <v>239</v>
      </c>
      <c r="C32" s="9" t="s">
        <v>232</v>
      </c>
      <c r="D32" s="14" t="s">
        <v>357</v>
      </c>
      <c r="E32" s="14" t="s">
        <v>358</v>
      </c>
      <c r="F32" s="14"/>
      <c r="G32" s="14"/>
      <c r="H32" s="14"/>
      <c r="I32" s="14"/>
      <c r="J32" s="14"/>
      <c r="K32" s="14"/>
      <c r="L32" s="14"/>
    </row>
    <row r="33" spans="2:12" ht="17.25" thickBot="1">
      <c r="B33" s="12" t="s">
        <v>240</v>
      </c>
      <c r="C33" s="9" t="s">
        <v>232</v>
      </c>
      <c r="D33" s="14" t="s">
        <v>359</v>
      </c>
      <c r="E33" s="14" t="s">
        <v>360</v>
      </c>
      <c r="F33" s="14"/>
      <c r="G33" s="14"/>
      <c r="H33" s="14"/>
      <c r="I33" s="14"/>
      <c r="J33" s="14"/>
      <c r="K33" s="14"/>
      <c r="L33" s="14"/>
    </row>
    <row r="34" spans="2:12" ht="17.25" thickBot="1">
      <c r="B34" s="12" t="s">
        <v>241</v>
      </c>
      <c r="C34" s="9" t="s">
        <v>232</v>
      </c>
      <c r="D34" s="14" t="s">
        <v>361</v>
      </c>
      <c r="E34" s="14" t="s">
        <v>362</v>
      </c>
      <c r="F34" s="14"/>
      <c r="G34" s="14"/>
      <c r="H34" s="14"/>
      <c r="I34" s="14"/>
      <c r="J34" s="14"/>
      <c r="K34" s="14"/>
      <c r="L34" s="14"/>
    </row>
    <row r="35" spans="2:12" ht="27.75" thickBot="1">
      <c r="B35" s="12" t="s">
        <v>242</v>
      </c>
      <c r="C35" s="9" t="s">
        <v>232</v>
      </c>
      <c r="D35" s="14" t="s">
        <v>363</v>
      </c>
      <c r="E35" s="14" t="s">
        <v>364</v>
      </c>
      <c r="F35" s="14"/>
      <c r="G35" s="14"/>
      <c r="H35" s="14"/>
      <c r="I35" s="14"/>
      <c r="J35" s="14"/>
      <c r="K35" s="14"/>
      <c r="L35" s="14"/>
    </row>
    <row r="36" spans="2:12" ht="104.25" thickBot="1">
      <c r="B36" s="12" t="s">
        <v>244</v>
      </c>
      <c r="C36" s="9" t="s">
        <v>232</v>
      </c>
      <c r="D36" s="14" t="s">
        <v>365</v>
      </c>
      <c r="E36" s="14" t="s">
        <v>366</v>
      </c>
      <c r="F36" s="14" t="s">
        <v>367</v>
      </c>
      <c r="G36" s="14" t="s">
        <v>368</v>
      </c>
      <c r="H36" s="14" t="s">
        <v>369</v>
      </c>
      <c r="I36" s="14" t="s">
        <v>370</v>
      </c>
      <c r="J36" s="14" t="s">
        <v>371</v>
      </c>
      <c r="K36" s="14" t="s">
        <v>372</v>
      </c>
      <c r="L36" s="14" t="s">
        <v>373</v>
      </c>
    </row>
    <row r="37" spans="2:12" ht="17.25" thickBot="1">
      <c r="B37" s="12" t="s">
        <v>245</v>
      </c>
      <c r="C37" s="9" t="s">
        <v>232</v>
      </c>
      <c r="D37" s="14" t="s">
        <v>374</v>
      </c>
      <c r="E37" s="14"/>
      <c r="F37" s="14"/>
      <c r="G37" s="14"/>
      <c r="H37" s="14"/>
      <c r="I37" s="14"/>
      <c r="J37" s="14"/>
      <c r="K37" s="14"/>
      <c r="L37" s="14"/>
    </row>
    <row r="38" spans="2:12" ht="17.25" thickBot="1">
      <c r="B38" s="12" t="s">
        <v>246</v>
      </c>
      <c r="C38" s="9" t="s">
        <v>232</v>
      </c>
      <c r="D38" s="14" t="s">
        <v>375</v>
      </c>
      <c r="E38" s="14"/>
      <c r="F38" s="14"/>
      <c r="G38" s="14"/>
      <c r="H38" s="14"/>
      <c r="I38" s="14"/>
      <c r="J38" s="14"/>
      <c r="K38" s="14"/>
      <c r="L38" s="14"/>
    </row>
    <row r="39" spans="2:12" ht="27.75" thickBot="1">
      <c r="B39" s="12" t="s">
        <v>247</v>
      </c>
      <c r="C39" s="9" t="s">
        <v>232</v>
      </c>
      <c r="D39" s="14" t="s">
        <v>376</v>
      </c>
      <c r="E39" s="14" t="s">
        <v>377</v>
      </c>
      <c r="F39" s="14" t="s">
        <v>378</v>
      </c>
      <c r="G39" s="14" t="s">
        <v>379</v>
      </c>
      <c r="H39" s="14"/>
      <c r="I39" s="14"/>
      <c r="J39" s="14"/>
      <c r="K39" s="14"/>
      <c r="L39" s="14"/>
    </row>
    <row r="40" spans="2:12" ht="17.25" thickBot="1">
      <c r="B40" s="12" t="s">
        <v>248</v>
      </c>
      <c r="C40" s="9" t="s">
        <v>232</v>
      </c>
      <c r="D40" s="14" t="s">
        <v>380</v>
      </c>
      <c r="E40" s="14" t="s">
        <v>381</v>
      </c>
      <c r="F40" s="14" t="s">
        <v>382</v>
      </c>
      <c r="G40" s="14"/>
      <c r="H40" s="14"/>
      <c r="I40" s="14"/>
      <c r="J40" s="14"/>
      <c r="K40" s="14"/>
      <c r="L40" s="14"/>
    </row>
    <row r="41" spans="2:12" ht="27.75" thickBot="1">
      <c r="B41" s="12" t="s">
        <v>249</v>
      </c>
      <c r="C41" s="9" t="s">
        <v>232</v>
      </c>
      <c r="D41" s="14" t="s">
        <v>383</v>
      </c>
      <c r="E41" s="14" t="s">
        <v>384</v>
      </c>
      <c r="F41" s="14"/>
      <c r="G41" s="14"/>
      <c r="H41" s="14"/>
      <c r="I41" s="14"/>
      <c r="J41" s="14"/>
      <c r="K41" s="14"/>
      <c r="L41" s="14"/>
    </row>
    <row r="42" spans="2:12" ht="27.75" thickBot="1">
      <c r="B42" s="12" t="s">
        <v>250</v>
      </c>
      <c r="C42" s="9" t="s">
        <v>232</v>
      </c>
      <c r="D42" s="14" t="s">
        <v>385</v>
      </c>
      <c r="E42" s="14" t="s">
        <v>386</v>
      </c>
      <c r="F42" s="14"/>
      <c r="G42" s="14"/>
      <c r="H42" s="14"/>
      <c r="I42" s="14"/>
      <c r="J42" s="14"/>
      <c r="K42" s="14"/>
      <c r="L42" s="14"/>
    </row>
    <row r="43" spans="2:12" ht="17.25" thickBot="1">
      <c r="B43" s="12" t="s">
        <v>251</v>
      </c>
      <c r="C43" s="9" t="s">
        <v>232</v>
      </c>
      <c r="D43" s="14" t="s">
        <v>387</v>
      </c>
      <c r="E43" s="14" t="s">
        <v>388</v>
      </c>
      <c r="F43" s="14"/>
      <c r="G43" s="14"/>
      <c r="H43" s="14"/>
      <c r="I43" s="14"/>
      <c r="J43" s="14"/>
      <c r="K43" s="14"/>
      <c r="L43" s="14"/>
    </row>
    <row r="44" spans="2:12" ht="27.75" thickBot="1">
      <c r="B44" s="12" t="s">
        <v>252</v>
      </c>
      <c r="C44" s="9" t="s">
        <v>232</v>
      </c>
      <c r="D44" s="14" t="s">
        <v>389</v>
      </c>
      <c r="E44" s="14" t="s">
        <v>390</v>
      </c>
      <c r="F44" s="14"/>
      <c r="G44" s="14"/>
      <c r="H44" s="14"/>
      <c r="I44" s="14"/>
      <c r="J44" s="14"/>
      <c r="K44" s="14"/>
      <c r="L44" s="14"/>
    </row>
    <row r="45" spans="2:12" ht="17.25" thickBot="1">
      <c r="B45" s="12" t="s">
        <v>253</v>
      </c>
      <c r="C45" s="9" t="s">
        <v>232</v>
      </c>
      <c r="D45" s="14" t="s">
        <v>391</v>
      </c>
      <c r="E45" s="14" t="s">
        <v>392</v>
      </c>
      <c r="F45" s="14"/>
      <c r="G45" s="14"/>
      <c r="H45" s="14"/>
      <c r="I45" s="14"/>
      <c r="J45" s="14"/>
      <c r="K45" s="14"/>
      <c r="L45" s="14"/>
    </row>
    <row r="46" spans="2:12" ht="53.25" thickBot="1">
      <c r="B46" s="12" t="s">
        <v>254</v>
      </c>
      <c r="C46" s="9" t="s">
        <v>232</v>
      </c>
      <c r="D46" s="14" t="s">
        <v>393</v>
      </c>
      <c r="E46" s="14" t="s">
        <v>394</v>
      </c>
      <c r="F46" s="14" t="s">
        <v>395</v>
      </c>
      <c r="G46" s="14" t="s">
        <v>396</v>
      </c>
      <c r="H46" s="14" t="s">
        <v>397</v>
      </c>
      <c r="I46" s="14" t="s">
        <v>398</v>
      </c>
      <c r="J46" s="14"/>
      <c r="K46" s="14"/>
      <c r="L46" s="14"/>
    </row>
    <row r="47" spans="2:12" ht="27.75" thickBot="1">
      <c r="B47" s="12" t="s">
        <v>255</v>
      </c>
      <c r="C47" s="9" t="s">
        <v>232</v>
      </c>
      <c r="D47" s="14" t="s">
        <v>399</v>
      </c>
      <c r="E47" s="14" t="s">
        <v>400</v>
      </c>
      <c r="F47" s="14"/>
      <c r="G47" s="14"/>
      <c r="H47" s="14"/>
      <c r="I47" s="14"/>
      <c r="J47" s="14"/>
      <c r="K47" s="14"/>
      <c r="L47" s="14"/>
    </row>
    <row r="48" spans="2:12" ht="17.25" thickBot="1">
      <c r="B48" s="12" t="s">
        <v>256</v>
      </c>
      <c r="C48" s="9" t="s">
        <v>232</v>
      </c>
      <c r="D48" s="14" t="s">
        <v>401</v>
      </c>
      <c r="E48" s="14" t="s">
        <v>402</v>
      </c>
      <c r="F48" s="14"/>
      <c r="G48" s="14"/>
      <c r="H48" s="14"/>
      <c r="I48" s="14"/>
      <c r="J48" s="14"/>
      <c r="K48" s="14"/>
      <c r="L48" s="14"/>
    </row>
    <row r="49" spans="2:12" ht="180.75" thickBot="1">
      <c r="B49" s="12" t="s">
        <v>257</v>
      </c>
      <c r="C49" s="9" t="s">
        <v>232</v>
      </c>
      <c r="D49" s="14" t="s">
        <v>403</v>
      </c>
      <c r="E49" s="14" t="s">
        <v>404</v>
      </c>
      <c r="F49" s="14" t="s">
        <v>405</v>
      </c>
      <c r="G49" s="14" t="s">
        <v>406</v>
      </c>
      <c r="H49" s="14" t="s">
        <v>407</v>
      </c>
      <c r="I49" s="14" t="s">
        <v>408</v>
      </c>
      <c r="J49" s="14" t="s">
        <v>409</v>
      </c>
      <c r="K49" s="14" t="s">
        <v>410</v>
      </c>
      <c r="L49" s="14"/>
    </row>
    <row r="50" spans="2:12" ht="27.75" thickBot="1">
      <c r="B50" s="12" t="s">
        <v>258</v>
      </c>
      <c r="C50" s="9" t="s">
        <v>232</v>
      </c>
      <c r="D50" s="14" t="s">
        <v>411</v>
      </c>
      <c r="E50" s="14" t="s">
        <v>412</v>
      </c>
      <c r="F50" s="14" t="s">
        <v>413</v>
      </c>
      <c r="G50" s="14" t="s">
        <v>414</v>
      </c>
      <c r="H50" s="14" t="s">
        <v>415</v>
      </c>
      <c r="I50" s="14"/>
      <c r="J50" s="14"/>
      <c r="K50" s="14"/>
      <c r="L50" s="14"/>
    </row>
    <row r="51" spans="2:12" ht="142.5" thickBot="1">
      <c r="B51" s="12" t="s">
        <v>259</v>
      </c>
      <c r="C51" s="9" t="s">
        <v>232</v>
      </c>
      <c r="D51" s="14" t="s">
        <v>416</v>
      </c>
      <c r="E51" s="14" t="s">
        <v>417</v>
      </c>
      <c r="F51" s="14" t="s">
        <v>418</v>
      </c>
      <c r="G51" s="14" t="s">
        <v>419</v>
      </c>
      <c r="H51" s="14" t="s">
        <v>420</v>
      </c>
      <c r="I51" s="14" t="s">
        <v>421</v>
      </c>
      <c r="J51" s="14" t="s">
        <v>422</v>
      </c>
      <c r="K51" s="14" t="s">
        <v>423</v>
      </c>
      <c r="L51" s="14"/>
    </row>
    <row r="52" spans="2:12" ht="129.75" thickBot="1">
      <c r="B52" s="12" t="s">
        <v>260</v>
      </c>
      <c r="C52" s="9" t="s">
        <v>232</v>
      </c>
      <c r="D52" s="14" t="s">
        <v>424</v>
      </c>
      <c r="E52" s="14" t="s">
        <v>425</v>
      </c>
      <c r="F52" s="14" t="s">
        <v>426</v>
      </c>
      <c r="G52" s="14" t="s">
        <v>427</v>
      </c>
      <c r="H52" s="14" t="s">
        <v>428</v>
      </c>
      <c r="I52" s="14" t="s">
        <v>429</v>
      </c>
      <c r="J52" s="14" t="s">
        <v>430</v>
      </c>
      <c r="K52" s="14" t="s">
        <v>431</v>
      </c>
      <c r="L52" s="14"/>
    </row>
    <row r="53" spans="2:12" ht="91.5" thickBot="1">
      <c r="B53" s="12" t="s">
        <v>261</v>
      </c>
      <c r="C53" s="9" t="s">
        <v>232</v>
      </c>
      <c r="D53" s="14" t="s">
        <v>432</v>
      </c>
      <c r="E53" s="14" t="s">
        <v>433</v>
      </c>
      <c r="F53" s="14" t="s">
        <v>434</v>
      </c>
      <c r="G53" s="14" t="s">
        <v>435</v>
      </c>
      <c r="H53" s="14" t="s">
        <v>436</v>
      </c>
      <c r="I53" s="14" t="s">
        <v>437</v>
      </c>
      <c r="J53" s="14"/>
      <c r="K53" s="14"/>
      <c r="L53" s="14"/>
    </row>
    <row r="54" spans="2:12" ht="53.25" thickBot="1">
      <c r="B54" s="12" t="s">
        <v>262</v>
      </c>
      <c r="C54" s="9" t="s">
        <v>232</v>
      </c>
      <c r="D54" s="14" t="s">
        <v>438</v>
      </c>
      <c r="E54" s="14" t="s">
        <v>439</v>
      </c>
      <c r="F54" s="14" t="s">
        <v>440</v>
      </c>
      <c r="G54" s="14" t="s">
        <v>441</v>
      </c>
      <c r="H54" s="14" t="s">
        <v>442</v>
      </c>
      <c r="I54" s="14"/>
      <c r="J54" s="14"/>
      <c r="K54" s="14"/>
      <c r="L54" s="14"/>
    </row>
    <row r="55" spans="2:12" ht="17.25" thickBot="1">
      <c r="B55" s="12" t="s">
        <v>263</v>
      </c>
      <c r="C55" s="9" t="s">
        <v>232</v>
      </c>
      <c r="D55" s="14" t="s">
        <v>443</v>
      </c>
      <c r="E55" s="14" t="s">
        <v>444</v>
      </c>
      <c r="F55" s="14" t="s">
        <v>445</v>
      </c>
      <c r="G55" s="14"/>
      <c r="H55" s="14"/>
      <c r="I55" s="14"/>
      <c r="J55" s="14"/>
      <c r="K55" s="14"/>
      <c r="L55" s="14"/>
    </row>
    <row r="56" spans="2:12" ht="27.75" thickBot="1">
      <c r="B56" s="12" t="s">
        <v>264</v>
      </c>
      <c r="C56" s="9" t="s">
        <v>232</v>
      </c>
      <c r="D56" s="14" t="s">
        <v>446</v>
      </c>
      <c r="E56" s="14" t="s">
        <v>447</v>
      </c>
      <c r="F56" s="14" t="s">
        <v>448</v>
      </c>
      <c r="G56" s="14" t="s">
        <v>449</v>
      </c>
      <c r="H56" s="14" t="s">
        <v>450</v>
      </c>
      <c r="I56" s="14"/>
      <c r="J56" s="14"/>
      <c r="K56" s="14"/>
      <c r="L56" s="14"/>
    </row>
    <row r="57" spans="2:12" ht="17.25" thickBot="1">
      <c r="B57" s="12" t="s">
        <v>265</v>
      </c>
      <c r="C57" s="9" t="s">
        <v>232</v>
      </c>
      <c r="D57" s="14" t="s">
        <v>451</v>
      </c>
      <c r="E57" s="14"/>
      <c r="F57" s="14"/>
      <c r="G57" s="14"/>
      <c r="H57" s="14"/>
      <c r="I57" s="14"/>
      <c r="J57" s="14"/>
      <c r="K57" s="14"/>
      <c r="L57" s="14"/>
    </row>
    <row r="58" spans="2:12" ht="66" thickBot="1">
      <c r="B58" s="12" t="s">
        <v>266</v>
      </c>
      <c r="C58" s="9" t="s">
        <v>232</v>
      </c>
      <c r="D58" s="14" t="s">
        <v>452</v>
      </c>
      <c r="E58" s="14" t="s">
        <v>453</v>
      </c>
      <c r="F58" s="14" t="s">
        <v>454</v>
      </c>
      <c r="G58" s="14" t="s">
        <v>455</v>
      </c>
      <c r="H58" s="14" t="s">
        <v>456</v>
      </c>
      <c r="I58" s="14" t="s">
        <v>457</v>
      </c>
      <c r="J58" s="14"/>
      <c r="K58" s="14"/>
      <c r="L58" s="14"/>
    </row>
    <row r="59" spans="2:12" ht="27.75" thickBot="1">
      <c r="B59" s="12" t="s">
        <v>267</v>
      </c>
      <c r="C59" s="9" t="s">
        <v>232</v>
      </c>
      <c r="D59" s="14" t="s">
        <v>458</v>
      </c>
      <c r="E59" s="14" t="s">
        <v>459</v>
      </c>
      <c r="F59" s="14"/>
      <c r="G59" s="14"/>
      <c r="H59" s="14"/>
      <c r="I59" s="14"/>
      <c r="J59" s="14"/>
      <c r="K59" s="14"/>
      <c r="L59" s="14"/>
    </row>
    <row r="60" spans="2:12" ht="17.25" thickBot="1">
      <c r="B60" s="12" t="s">
        <v>269</v>
      </c>
      <c r="C60" s="9" t="s">
        <v>232</v>
      </c>
      <c r="D60" s="14" t="s">
        <v>460</v>
      </c>
      <c r="E60" s="14" t="s">
        <v>461</v>
      </c>
      <c r="F60" s="14"/>
      <c r="G60" s="14"/>
      <c r="H60" s="14"/>
      <c r="I60" s="14"/>
      <c r="J60" s="14"/>
      <c r="K60" s="14"/>
      <c r="L60" s="14"/>
    </row>
    <row r="61" spans="2:12" ht="17.25" thickBot="1">
      <c r="B61" s="12" t="s">
        <v>271</v>
      </c>
      <c r="C61" s="9" t="s">
        <v>232</v>
      </c>
      <c r="D61" s="14" t="s">
        <v>462</v>
      </c>
      <c r="E61" s="14"/>
      <c r="F61" s="14"/>
      <c r="G61" s="14"/>
      <c r="H61" s="14"/>
      <c r="I61" s="14"/>
      <c r="J61" s="14"/>
      <c r="K61" s="14"/>
      <c r="L61" s="14"/>
    </row>
    <row r="62" spans="2:12" ht="17.25" thickBot="1">
      <c r="B62" s="12" t="s">
        <v>272</v>
      </c>
      <c r="C62" s="9" t="s">
        <v>232</v>
      </c>
      <c r="D62" s="14" t="s">
        <v>463</v>
      </c>
      <c r="E62" s="14"/>
      <c r="F62" s="14"/>
      <c r="G62" s="14"/>
      <c r="H62" s="14"/>
      <c r="I62" s="14"/>
      <c r="J62" s="14"/>
      <c r="K62" s="14"/>
      <c r="L62" s="14"/>
    </row>
    <row r="63" spans="2:12" ht="27.75" thickBot="1">
      <c r="B63" s="12" t="s">
        <v>273</v>
      </c>
      <c r="C63" s="9" t="s">
        <v>232</v>
      </c>
      <c r="D63" s="14" t="s">
        <v>464</v>
      </c>
      <c r="E63" s="14" t="s">
        <v>465</v>
      </c>
      <c r="F63" s="14" t="s">
        <v>466</v>
      </c>
      <c r="G63" s="14"/>
      <c r="H63" s="14"/>
      <c r="I63" s="14"/>
      <c r="J63" s="14"/>
      <c r="K63" s="14"/>
      <c r="L63" s="14"/>
    </row>
    <row r="64" spans="2:12" ht="27.75" thickBot="1">
      <c r="B64" s="12" t="s">
        <v>274</v>
      </c>
      <c r="C64" s="9" t="s">
        <v>232</v>
      </c>
      <c r="D64" s="14" t="s">
        <v>467</v>
      </c>
      <c r="E64" s="14"/>
      <c r="F64" s="14"/>
      <c r="G64" s="14"/>
      <c r="H64" s="14"/>
      <c r="I64" s="14"/>
      <c r="J64" s="14"/>
      <c r="K64" s="14"/>
      <c r="L64" s="14"/>
    </row>
    <row r="65" spans="2:13" ht="17.25" thickBot="1">
      <c r="B65" s="12" t="s">
        <v>276</v>
      </c>
      <c r="C65" s="9" t="s">
        <v>232</v>
      </c>
      <c r="D65" s="14" t="s">
        <v>468</v>
      </c>
      <c r="E65" s="14" t="s">
        <v>469</v>
      </c>
      <c r="F65" s="14"/>
      <c r="G65" s="14"/>
      <c r="H65" s="14"/>
      <c r="I65" s="14"/>
      <c r="J65" s="14"/>
      <c r="K65" s="14"/>
      <c r="L65" s="14"/>
    </row>
    <row r="66" spans="2:13" ht="17.25" thickBot="1">
      <c r="B66" s="12" t="s">
        <v>277</v>
      </c>
      <c r="C66" s="9" t="s">
        <v>232</v>
      </c>
      <c r="D66" s="13" t="s">
        <v>470</v>
      </c>
      <c r="E66" s="14" t="s">
        <v>471</v>
      </c>
      <c r="F66" s="14" t="s">
        <v>472</v>
      </c>
      <c r="G66" s="14"/>
      <c r="H66" s="14"/>
      <c r="I66" s="14"/>
      <c r="J66" s="14"/>
      <c r="K66" s="14"/>
      <c r="L66" s="14"/>
      <c r="M66" s="14"/>
    </row>
    <row r="67" spans="2:13" ht="27.75" thickBot="1">
      <c r="B67" s="12" t="s">
        <v>278</v>
      </c>
      <c r="C67" s="9" t="s">
        <v>232</v>
      </c>
      <c r="D67" s="14" t="s">
        <v>473</v>
      </c>
      <c r="E67" s="14" t="s">
        <v>474</v>
      </c>
      <c r="F67" s="14" t="s">
        <v>475</v>
      </c>
      <c r="G67" s="14" t="s">
        <v>476</v>
      </c>
      <c r="H67" s="14"/>
      <c r="I67" s="14"/>
      <c r="J67" s="14"/>
      <c r="K67" s="14"/>
      <c r="L67" s="14"/>
    </row>
    <row r="68" spans="2:13" ht="53.25" thickBot="1">
      <c r="B68" s="12" t="s">
        <v>280</v>
      </c>
      <c r="C68" s="9" t="s">
        <v>232</v>
      </c>
      <c r="D68" s="14" t="s">
        <v>477</v>
      </c>
      <c r="E68" s="14" t="s">
        <v>478</v>
      </c>
      <c r="F68" s="14" t="s">
        <v>479</v>
      </c>
      <c r="G68" s="14" t="s">
        <v>480</v>
      </c>
      <c r="H68" s="14"/>
      <c r="I68" s="14"/>
      <c r="J68" s="14"/>
      <c r="K68" s="14"/>
      <c r="L68" s="14"/>
    </row>
    <row r="69" spans="2:13" ht="78.75" thickBot="1">
      <c r="B69" s="12" t="s">
        <v>281</v>
      </c>
      <c r="C69" s="9" t="s">
        <v>232</v>
      </c>
      <c r="D69" s="14" t="s">
        <v>481</v>
      </c>
      <c r="E69" s="14" t="s">
        <v>482</v>
      </c>
      <c r="F69" s="14" t="s">
        <v>483</v>
      </c>
      <c r="G69" s="14" t="s">
        <v>484</v>
      </c>
      <c r="H69" s="14" t="s">
        <v>485</v>
      </c>
      <c r="I69" s="14" t="s">
        <v>486</v>
      </c>
      <c r="J69" s="14" t="s">
        <v>487</v>
      </c>
      <c r="K69" s="14" t="s">
        <v>488</v>
      </c>
      <c r="L69" s="14"/>
    </row>
    <row r="70" spans="2:13" ht="129.75" thickBot="1">
      <c r="B70" s="12" t="s">
        <v>282</v>
      </c>
      <c r="C70" s="9" t="s">
        <v>232</v>
      </c>
      <c r="D70" s="14" t="s">
        <v>489</v>
      </c>
      <c r="E70" s="14" t="s">
        <v>490</v>
      </c>
      <c r="F70" s="14" t="s">
        <v>491</v>
      </c>
      <c r="G70" s="14" t="s">
        <v>492</v>
      </c>
      <c r="H70" s="14" t="s">
        <v>493</v>
      </c>
      <c r="I70" s="14" t="s">
        <v>494</v>
      </c>
      <c r="J70" s="14" t="s">
        <v>495</v>
      </c>
      <c r="K70" s="14" t="s">
        <v>496</v>
      </c>
      <c r="L70" s="14" t="s">
        <v>497</v>
      </c>
    </row>
    <row r="71" spans="2:13" ht="40.5" thickBot="1">
      <c r="B71" s="12" t="s">
        <v>284</v>
      </c>
      <c r="C71" s="9" t="s">
        <v>232</v>
      </c>
      <c r="D71" s="14" t="s">
        <v>498</v>
      </c>
      <c r="E71" s="14" t="s">
        <v>499</v>
      </c>
      <c r="F71" s="14" t="s">
        <v>500</v>
      </c>
      <c r="G71" s="14" t="s">
        <v>501</v>
      </c>
      <c r="H71" s="14" t="s">
        <v>502</v>
      </c>
      <c r="I71" s="14"/>
      <c r="J71" s="14"/>
      <c r="K71" s="14"/>
      <c r="L71" s="14"/>
    </row>
    <row r="72" spans="2:13" ht="27.75" thickBot="1">
      <c r="B72" s="12" t="s">
        <v>285</v>
      </c>
      <c r="C72" s="9" t="s">
        <v>232</v>
      </c>
      <c r="D72" s="14" t="s">
        <v>503</v>
      </c>
      <c r="E72" s="14" t="s">
        <v>504</v>
      </c>
      <c r="F72" s="14" t="s">
        <v>505</v>
      </c>
      <c r="G72" s="14" t="s">
        <v>506</v>
      </c>
      <c r="H72" s="14"/>
      <c r="I72" s="14"/>
      <c r="J72" s="14"/>
      <c r="K72" s="14"/>
      <c r="L72" s="14"/>
    </row>
    <row r="73" spans="2:13" ht="17.25" thickBot="1">
      <c r="B73" s="12" t="s">
        <v>286</v>
      </c>
      <c r="C73" s="9" t="s">
        <v>232</v>
      </c>
      <c r="D73" s="14" t="s">
        <v>507</v>
      </c>
      <c r="E73" s="14"/>
      <c r="F73" s="14"/>
      <c r="G73" s="14"/>
      <c r="H73" s="14"/>
      <c r="I73" s="14"/>
      <c r="J73" s="14"/>
      <c r="K73" s="14"/>
      <c r="L73" s="14"/>
    </row>
    <row r="74" spans="2:13" ht="27.75" thickBot="1">
      <c r="B74" s="12" t="s">
        <v>287</v>
      </c>
      <c r="C74" s="9" t="s">
        <v>232</v>
      </c>
      <c r="D74" s="14" t="s">
        <v>508</v>
      </c>
      <c r="E74" s="14" t="s">
        <v>509</v>
      </c>
      <c r="F74" s="14"/>
      <c r="G74" s="14"/>
      <c r="H74" s="14"/>
      <c r="I74" s="14"/>
      <c r="J74" s="14"/>
      <c r="K74" s="14"/>
      <c r="L74" s="14"/>
    </row>
    <row r="75" spans="2:13" ht="17.25" thickBot="1">
      <c r="B75" s="12" t="s">
        <v>288</v>
      </c>
      <c r="C75" s="9" t="s">
        <v>232</v>
      </c>
      <c r="D75" s="14" t="s">
        <v>510</v>
      </c>
      <c r="E75" s="14" t="s">
        <v>511</v>
      </c>
      <c r="F75" s="14"/>
      <c r="G75" s="14"/>
      <c r="H75" s="14"/>
      <c r="I75" s="14"/>
      <c r="J75" s="14"/>
      <c r="K75" s="14"/>
      <c r="L75" s="14"/>
    </row>
    <row r="76" spans="2:13" ht="27.75" thickBot="1">
      <c r="B76" s="12" t="s">
        <v>290</v>
      </c>
      <c r="C76" s="9" t="s">
        <v>232</v>
      </c>
      <c r="D76" s="14" t="s">
        <v>512</v>
      </c>
      <c r="E76" s="14" t="s">
        <v>513</v>
      </c>
      <c r="F76" s="14" t="s">
        <v>514</v>
      </c>
      <c r="G76" s="14" t="s">
        <v>515</v>
      </c>
      <c r="H76" s="14"/>
      <c r="I76" s="14"/>
      <c r="J76" s="14"/>
      <c r="K76" s="14"/>
      <c r="L76" s="14"/>
    </row>
    <row r="77" spans="2:13" ht="17.25" thickBot="1">
      <c r="B77" s="12" t="s">
        <v>291</v>
      </c>
      <c r="C77" s="9" t="s">
        <v>232</v>
      </c>
      <c r="D77" s="14" t="s">
        <v>516</v>
      </c>
      <c r="E77" s="14" t="s">
        <v>517</v>
      </c>
      <c r="F77" s="14" t="s">
        <v>518</v>
      </c>
      <c r="G77" s="14"/>
      <c r="H77" s="14"/>
      <c r="I77" s="14"/>
      <c r="J77" s="14"/>
      <c r="K77" s="14"/>
      <c r="L77" s="14"/>
    </row>
    <row r="78" spans="2:13" ht="27.75" thickBot="1">
      <c r="B78" s="12" t="s">
        <v>293</v>
      </c>
      <c r="C78" s="9" t="s">
        <v>232</v>
      </c>
      <c r="D78" s="14" t="s">
        <v>519</v>
      </c>
      <c r="E78" s="14" t="s">
        <v>520</v>
      </c>
      <c r="F78" s="14"/>
      <c r="G78" s="14"/>
      <c r="H78" s="14"/>
      <c r="I78" s="14"/>
      <c r="J78" s="14"/>
      <c r="K78" s="14"/>
      <c r="L78" s="14"/>
    </row>
    <row r="79" spans="2:13" ht="40.5" thickBot="1">
      <c r="B79" s="12" t="s">
        <v>294</v>
      </c>
      <c r="C79" s="9" t="s">
        <v>232</v>
      </c>
      <c r="D79" s="14" t="s">
        <v>521</v>
      </c>
      <c r="E79" s="14" t="s">
        <v>522</v>
      </c>
      <c r="F79" s="14"/>
      <c r="G79" s="14"/>
      <c r="H79" s="14"/>
      <c r="I79" s="14"/>
      <c r="J79" s="14"/>
      <c r="K79" s="14"/>
      <c r="L79" s="14"/>
    </row>
    <row r="80" spans="2:13" ht="17.25" thickBot="1">
      <c r="B80" s="12" t="s">
        <v>295</v>
      </c>
      <c r="C80" s="9" t="s">
        <v>232</v>
      </c>
      <c r="D80" s="14" t="s">
        <v>523</v>
      </c>
      <c r="E80" s="14" t="s">
        <v>524</v>
      </c>
      <c r="F80" s="14"/>
      <c r="G80" s="14"/>
      <c r="H80" s="14"/>
      <c r="I80" s="14"/>
      <c r="J80" s="14"/>
      <c r="K80" s="14"/>
      <c r="L80" s="14"/>
    </row>
    <row r="81" spans="2:12" ht="27.75" thickBot="1">
      <c r="B81" s="12" t="s">
        <v>296</v>
      </c>
      <c r="C81" s="9" t="s">
        <v>232</v>
      </c>
      <c r="D81" s="14" t="s">
        <v>525</v>
      </c>
      <c r="E81" s="14" t="s">
        <v>526</v>
      </c>
      <c r="F81" s="14" t="s">
        <v>527</v>
      </c>
      <c r="G81" s="14" t="s">
        <v>528</v>
      </c>
      <c r="H81" s="14"/>
      <c r="I81" s="14"/>
      <c r="J81" s="14"/>
      <c r="K81" s="14"/>
      <c r="L81" s="14"/>
    </row>
    <row r="82" spans="2:12" ht="27.75" thickBot="1">
      <c r="B82" s="12" t="s">
        <v>297</v>
      </c>
      <c r="C82" s="9" t="s">
        <v>232</v>
      </c>
      <c r="D82" s="14" t="s">
        <v>529</v>
      </c>
      <c r="E82" s="14"/>
      <c r="F82" s="14"/>
      <c r="G82" s="14"/>
      <c r="H82" s="14"/>
      <c r="I82" s="14"/>
      <c r="J82" s="14"/>
      <c r="K82" s="14"/>
      <c r="L82" s="14"/>
    </row>
    <row r="83" spans="2:12" ht="27.75" thickBot="1">
      <c r="B83" s="12" t="s">
        <v>298</v>
      </c>
      <c r="C83" s="9" t="s">
        <v>232</v>
      </c>
      <c r="D83" s="14" t="s">
        <v>530</v>
      </c>
      <c r="E83" s="14" t="s">
        <v>531</v>
      </c>
      <c r="F83" s="14"/>
      <c r="G83" s="14"/>
      <c r="H83" s="14"/>
      <c r="I83" s="14"/>
      <c r="J83" s="14"/>
      <c r="K83" s="14"/>
      <c r="L83" s="14"/>
    </row>
    <row r="84" spans="2:12" ht="27.75" thickBot="1">
      <c r="B84" s="12" t="s">
        <v>300</v>
      </c>
      <c r="C84" s="9" t="s">
        <v>232</v>
      </c>
      <c r="D84" s="14" t="s">
        <v>532</v>
      </c>
      <c r="E84" s="14" t="s">
        <v>533</v>
      </c>
      <c r="F84" s="14" t="s">
        <v>534</v>
      </c>
      <c r="G84" s="14" t="s">
        <v>535</v>
      </c>
      <c r="H84" s="14"/>
      <c r="I84" s="14"/>
      <c r="J84" s="14"/>
      <c r="K84" s="14"/>
      <c r="L84" s="14"/>
    </row>
    <row r="85" spans="2:12" ht="27.75" thickBot="1">
      <c r="B85" s="12" t="s">
        <v>301</v>
      </c>
      <c r="C85" s="9" t="s">
        <v>232</v>
      </c>
      <c r="D85" s="14" t="s">
        <v>536</v>
      </c>
      <c r="E85" s="14" t="s">
        <v>537</v>
      </c>
      <c r="F85" s="14" t="s">
        <v>538</v>
      </c>
      <c r="G85" s="14"/>
      <c r="H85" s="14"/>
      <c r="I85" s="14"/>
      <c r="J85" s="14"/>
      <c r="K85" s="14"/>
      <c r="L85" s="14"/>
    </row>
    <row r="86" spans="2:12" ht="27.75" thickBot="1">
      <c r="B86" s="12" t="s">
        <v>302</v>
      </c>
      <c r="C86" s="9" t="s">
        <v>232</v>
      </c>
      <c r="D86" s="14" t="s">
        <v>539</v>
      </c>
      <c r="E86" s="14" t="s">
        <v>540</v>
      </c>
      <c r="F86" s="14" t="s">
        <v>541</v>
      </c>
      <c r="G86" s="14"/>
      <c r="H86" s="14"/>
      <c r="I86" s="14"/>
      <c r="J86" s="14"/>
      <c r="K86" s="14"/>
      <c r="L86" s="14"/>
    </row>
    <row r="87" spans="2:12" ht="27.75" thickBot="1">
      <c r="B87" s="12" t="s">
        <v>304</v>
      </c>
      <c r="C87" s="9" t="s">
        <v>232</v>
      </c>
      <c r="D87" s="14" t="s">
        <v>542</v>
      </c>
      <c r="E87" s="14" t="s">
        <v>543</v>
      </c>
      <c r="F87" s="14" t="s">
        <v>544</v>
      </c>
      <c r="G87" s="14"/>
      <c r="H87" s="14"/>
      <c r="I87" s="14"/>
      <c r="J87" s="14"/>
      <c r="K87" s="14"/>
      <c r="L87" s="14"/>
    </row>
    <row r="88" spans="2:12" ht="17.25" thickBot="1">
      <c r="B88" s="12" t="s">
        <v>306</v>
      </c>
      <c r="C88" s="9" t="s">
        <v>232</v>
      </c>
      <c r="D88" s="14" t="s">
        <v>545</v>
      </c>
      <c r="E88" s="14" t="s">
        <v>546</v>
      </c>
      <c r="F88" s="14"/>
      <c r="G88" s="14"/>
      <c r="H88" s="14"/>
      <c r="I88" s="14"/>
      <c r="J88" s="14"/>
      <c r="K88" s="14"/>
      <c r="L88" s="14"/>
    </row>
    <row r="89" spans="2:12" ht="27.75" thickBot="1">
      <c r="B89" s="12" t="s">
        <v>307</v>
      </c>
      <c r="C89" s="9" t="s">
        <v>232</v>
      </c>
      <c r="D89" s="14" t="s">
        <v>547</v>
      </c>
      <c r="E89" s="14" t="s">
        <v>548</v>
      </c>
      <c r="F89" s="14"/>
      <c r="G89" s="14"/>
      <c r="H89" s="14"/>
      <c r="I89" s="14"/>
      <c r="J89" s="14"/>
      <c r="K89" s="14"/>
      <c r="L89" s="14"/>
    </row>
    <row r="90" spans="2:12" ht="27.75" thickBot="1">
      <c r="B90" s="12" t="s">
        <v>308</v>
      </c>
      <c r="C90" s="9" t="s">
        <v>232</v>
      </c>
      <c r="D90" s="14" t="s">
        <v>549</v>
      </c>
      <c r="E90" s="14" t="s">
        <v>550</v>
      </c>
      <c r="F90" s="14"/>
      <c r="G90" s="14"/>
      <c r="H90" s="14"/>
      <c r="I90" s="14"/>
      <c r="J90" s="14"/>
      <c r="K90" s="14"/>
      <c r="L90" s="14"/>
    </row>
    <row r="91" spans="2:12" ht="27.75" thickBot="1">
      <c r="B91" s="12" t="s">
        <v>309</v>
      </c>
      <c r="C91" s="9" t="s">
        <v>232</v>
      </c>
      <c r="D91" s="14" t="s">
        <v>551</v>
      </c>
      <c r="E91" s="14" t="s">
        <v>552</v>
      </c>
      <c r="F91" s="14"/>
      <c r="G91" s="14"/>
      <c r="H91" s="14"/>
      <c r="I91" s="14"/>
      <c r="J91" s="14"/>
      <c r="K91" s="14"/>
      <c r="L91" s="14"/>
    </row>
    <row r="92" spans="2:12" ht="17.25" thickBot="1">
      <c r="B92" s="12" t="s">
        <v>310</v>
      </c>
      <c r="C92" s="9" t="s">
        <v>232</v>
      </c>
      <c r="D92" s="14" t="s">
        <v>553</v>
      </c>
      <c r="E92" s="14" t="s">
        <v>554</v>
      </c>
      <c r="F92" s="14"/>
      <c r="G92" s="14"/>
      <c r="H92" s="14"/>
      <c r="I92" s="14"/>
      <c r="J92" s="14"/>
      <c r="K92" s="14"/>
      <c r="L92" s="14"/>
    </row>
    <row r="93" spans="2:12" ht="40.5" thickBot="1">
      <c r="B93" s="12" t="s">
        <v>311</v>
      </c>
      <c r="C93" s="9" t="s">
        <v>232</v>
      </c>
      <c r="D93" s="14" t="s">
        <v>555</v>
      </c>
      <c r="E93" s="14" t="s">
        <v>556</v>
      </c>
      <c r="F93" s="14" t="s">
        <v>557</v>
      </c>
      <c r="G93" s="14" t="s">
        <v>558</v>
      </c>
      <c r="H93" s="14"/>
      <c r="I93" s="14"/>
      <c r="J93" s="14"/>
      <c r="K93" s="14"/>
      <c r="L93" s="14"/>
    </row>
    <row r="94" spans="2:12" ht="17.25" thickBot="1">
      <c r="B94" s="12" t="s">
        <v>312</v>
      </c>
      <c r="C94" s="9" t="s">
        <v>232</v>
      </c>
      <c r="D94" s="14" t="s">
        <v>559</v>
      </c>
      <c r="E94" s="14"/>
      <c r="F94" s="14"/>
      <c r="G94" s="14"/>
      <c r="H94" s="14"/>
      <c r="I94" s="14"/>
      <c r="J94" s="14"/>
      <c r="K94" s="14"/>
      <c r="L94" s="14"/>
    </row>
    <row r="95" spans="2:12" ht="53.25" thickBot="1">
      <c r="B95" s="12" t="s">
        <v>314</v>
      </c>
      <c r="C95" s="9" t="s">
        <v>232</v>
      </c>
      <c r="D95" s="14" t="s">
        <v>560</v>
      </c>
      <c r="E95" s="14" t="s">
        <v>561</v>
      </c>
      <c r="F95" s="14" t="s">
        <v>562</v>
      </c>
      <c r="G95" s="14" t="s">
        <v>563</v>
      </c>
      <c r="H95" s="14"/>
      <c r="I95" s="14"/>
      <c r="J95" s="14"/>
      <c r="K95" s="14"/>
      <c r="L95" s="14"/>
    </row>
    <row r="96" spans="2:12" ht="17.25" thickBot="1">
      <c r="B96" s="12" t="s">
        <v>315</v>
      </c>
      <c r="C96" s="9" t="s">
        <v>232</v>
      </c>
      <c r="D96" s="14" t="s">
        <v>564</v>
      </c>
      <c r="E96" s="14" t="s">
        <v>565</v>
      </c>
      <c r="F96" s="14" t="s">
        <v>566</v>
      </c>
      <c r="G96" s="14"/>
      <c r="H96" s="14"/>
      <c r="I96" s="14"/>
      <c r="J96" s="14"/>
      <c r="K96" s="14"/>
      <c r="L96" s="14"/>
    </row>
    <row r="97" spans="2:12" ht="27.75" thickBot="1">
      <c r="B97" s="12" t="s">
        <v>316</v>
      </c>
      <c r="C97" s="9" t="s">
        <v>232</v>
      </c>
      <c r="D97" s="14" t="s">
        <v>567</v>
      </c>
      <c r="E97" s="14" t="s">
        <v>568</v>
      </c>
      <c r="F97" s="14"/>
      <c r="G97" s="14"/>
      <c r="H97" s="14"/>
      <c r="I97" s="14"/>
      <c r="J97" s="14"/>
      <c r="K97" s="14"/>
      <c r="L97" s="14"/>
    </row>
    <row r="98" spans="2:12" ht="17.25" thickBot="1">
      <c r="B98" s="12" t="s">
        <v>317</v>
      </c>
      <c r="C98" s="9" t="s">
        <v>232</v>
      </c>
      <c r="D98" s="14" t="s">
        <v>569</v>
      </c>
      <c r="E98" s="14" t="s">
        <v>570</v>
      </c>
      <c r="F98" s="14" t="s">
        <v>571</v>
      </c>
      <c r="G98" s="14"/>
      <c r="H98" s="14"/>
      <c r="I98" s="14"/>
      <c r="J98" s="14"/>
      <c r="K98" s="14"/>
      <c r="L98" s="14"/>
    </row>
    <row r="99" spans="2:12" ht="27.75" thickBot="1">
      <c r="B99" s="12" t="s">
        <v>318</v>
      </c>
      <c r="C99" s="9" t="s">
        <v>232</v>
      </c>
      <c r="D99" s="14" t="s">
        <v>572</v>
      </c>
      <c r="E99" s="14" t="s">
        <v>573</v>
      </c>
      <c r="F99" s="14" t="s">
        <v>574</v>
      </c>
      <c r="G99" s="14"/>
      <c r="H99" s="14"/>
      <c r="I99" s="14"/>
      <c r="J99" s="14"/>
      <c r="K99" s="14"/>
      <c r="L99" s="14"/>
    </row>
    <row r="100" spans="2:12" ht="53.25" thickBot="1">
      <c r="B100" s="12" t="s">
        <v>319</v>
      </c>
      <c r="C100" s="9" t="s">
        <v>232</v>
      </c>
      <c r="D100" s="14" t="s">
        <v>575</v>
      </c>
      <c r="E100" s="14" t="s">
        <v>576</v>
      </c>
      <c r="F100" s="14" t="s">
        <v>577</v>
      </c>
      <c r="G100" s="14" t="s">
        <v>578</v>
      </c>
      <c r="H100" s="14"/>
      <c r="I100" s="14"/>
      <c r="J100" s="14"/>
      <c r="K100" s="14"/>
      <c r="L100" s="14"/>
    </row>
    <row r="101" spans="2:12" ht="27.75" thickBot="1">
      <c r="B101" s="12" t="s">
        <v>321</v>
      </c>
      <c r="C101" s="9" t="s">
        <v>232</v>
      </c>
      <c r="D101" s="14" t="s">
        <v>579</v>
      </c>
      <c r="E101" s="14" t="s">
        <v>580</v>
      </c>
      <c r="F101" s="14" t="s">
        <v>581</v>
      </c>
      <c r="G101" s="14"/>
      <c r="H101" s="14"/>
      <c r="I101" s="14"/>
      <c r="J101" s="14"/>
      <c r="K101" s="14"/>
      <c r="L101" s="14"/>
    </row>
    <row r="102" spans="2:12" ht="78.75" thickBot="1">
      <c r="B102" s="12" t="s">
        <v>323</v>
      </c>
      <c r="C102" s="9" t="s">
        <v>232</v>
      </c>
      <c r="D102" s="14" t="s">
        <v>582</v>
      </c>
      <c r="E102" s="14" t="s">
        <v>583</v>
      </c>
      <c r="F102" s="14" t="s">
        <v>584</v>
      </c>
      <c r="G102" s="14" t="s">
        <v>585</v>
      </c>
      <c r="H102" s="14" t="s">
        <v>586</v>
      </c>
      <c r="I102" s="14" t="s">
        <v>587</v>
      </c>
      <c r="J102" s="14"/>
      <c r="K102" s="14"/>
      <c r="L102" s="14"/>
    </row>
    <row r="103" spans="2:12" ht="17.25" thickBot="1">
      <c r="B103" s="12" t="s">
        <v>325</v>
      </c>
      <c r="C103" s="9" t="s">
        <v>232</v>
      </c>
      <c r="D103" s="14" t="s">
        <v>588</v>
      </c>
      <c r="E103" s="14" t="s">
        <v>589</v>
      </c>
      <c r="F103" s="14" t="s">
        <v>590</v>
      </c>
      <c r="G103" s="14" t="s">
        <v>591</v>
      </c>
      <c r="H103" s="14"/>
      <c r="I103" s="14"/>
      <c r="J103" s="14"/>
      <c r="K103" s="14"/>
      <c r="L103" s="14"/>
    </row>
    <row r="104" spans="2:12" ht="27.75" thickBot="1">
      <c r="B104" s="12" t="s">
        <v>326</v>
      </c>
      <c r="C104" s="9" t="s">
        <v>232</v>
      </c>
      <c r="D104" s="14" t="s">
        <v>592</v>
      </c>
      <c r="E104" s="14" t="s">
        <v>593</v>
      </c>
      <c r="F104" s="14" t="s">
        <v>594</v>
      </c>
      <c r="G104" s="14"/>
      <c r="H104" s="14"/>
      <c r="I104" s="14"/>
      <c r="J104" s="14"/>
      <c r="K104" s="14"/>
      <c r="L104" s="14"/>
    </row>
    <row r="105" spans="2:12" ht="17.25" thickBot="1">
      <c r="B105" s="12" t="s">
        <v>327</v>
      </c>
      <c r="C105" s="9" t="s">
        <v>232</v>
      </c>
      <c r="D105" s="14" t="s">
        <v>595</v>
      </c>
      <c r="E105" s="14" t="s">
        <v>596</v>
      </c>
      <c r="F105" s="14"/>
      <c r="G105" s="14"/>
      <c r="H105" s="14"/>
      <c r="I105" s="14"/>
      <c r="J105" s="14"/>
      <c r="K105" s="14"/>
      <c r="L105" s="14"/>
    </row>
    <row r="106" spans="2:12" ht="17.25" thickBot="1">
      <c r="B106" s="12" t="s">
        <v>329</v>
      </c>
      <c r="C106" s="9" t="s">
        <v>232</v>
      </c>
      <c r="D106" s="14" t="s">
        <v>597</v>
      </c>
      <c r="E106" s="14"/>
      <c r="F106" s="14"/>
      <c r="G106" s="14"/>
      <c r="H106" s="14"/>
      <c r="I106" s="14"/>
      <c r="J106" s="14"/>
      <c r="K106" s="14"/>
      <c r="L106" s="14"/>
    </row>
    <row r="107" spans="2:12" ht="27.75" thickBot="1">
      <c r="B107" s="12" t="s">
        <v>330</v>
      </c>
      <c r="C107" s="9" t="s">
        <v>232</v>
      </c>
      <c r="D107" s="14" t="s">
        <v>598</v>
      </c>
      <c r="E107" s="14"/>
      <c r="F107" s="14"/>
      <c r="G107" s="14"/>
      <c r="H107" s="14"/>
      <c r="I107" s="14"/>
      <c r="J107" s="14"/>
      <c r="K107" s="14"/>
      <c r="L107" s="14"/>
    </row>
    <row r="108" spans="2:12" ht="17.25" thickBot="1">
      <c r="B108" s="12" t="s">
        <v>331</v>
      </c>
      <c r="C108" s="9" t="s">
        <v>232</v>
      </c>
      <c r="D108" s="14" t="s">
        <v>599</v>
      </c>
      <c r="E108" s="14"/>
      <c r="F108" s="14"/>
      <c r="G108" s="14"/>
      <c r="H108" s="14"/>
      <c r="I108" s="14"/>
      <c r="J108" s="14"/>
      <c r="K108" s="14"/>
      <c r="L108" s="14"/>
    </row>
    <row r="109" spans="2:12" ht="27.75" thickBot="1">
      <c r="B109" s="12" t="s">
        <v>332</v>
      </c>
      <c r="C109" s="9" t="s">
        <v>232</v>
      </c>
      <c r="D109" s="14" t="s">
        <v>600</v>
      </c>
      <c r="E109" s="14"/>
      <c r="F109" s="14"/>
      <c r="G109" s="14"/>
      <c r="H109" s="14"/>
      <c r="I109" s="14"/>
      <c r="J109" s="14"/>
      <c r="K109" s="14"/>
      <c r="L109" s="14"/>
    </row>
    <row r="110" spans="2:12" ht="27.75" thickBot="1">
      <c r="B110" s="12" t="s">
        <v>334</v>
      </c>
      <c r="C110" s="9" t="s">
        <v>232</v>
      </c>
      <c r="D110" s="14" t="s">
        <v>601</v>
      </c>
      <c r="E110" s="14" t="s">
        <v>602</v>
      </c>
      <c r="F110" s="14"/>
      <c r="G110" s="14"/>
      <c r="H110" s="14"/>
      <c r="I110" s="14"/>
      <c r="J110" s="14"/>
      <c r="K110" s="14"/>
      <c r="L110" s="14"/>
    </row>
    <row r="111" spans="2:12" ht="27.75" thickBot="1">
      <c r="B111" s="12" t="s">
        <v>335</v>
      </c>
      <c r="C111" s="9" t="s">
        <v>232</v>
      </c>
      <c r="D111" s="14" t="s">
        <v>603</v>
      </c>
      <c r="E111" s="14"/>
      <c r="F111" s="14"/>
      <c r="G111" s="14"/>
      <c r="H111" s="14"/>
      <c r="I111" s="14"/>
      <c r="J111" s="14"/>
      <c r="K111" s="14"/>
      <c r="L111" s="14"/>
    </row>
    <row r="112" spans="2:12" ht="27.75" thickBot="1">
      <c r="B112" s="12" t="s">
        <v>336</v>
      </c>
      <c r="C112" s="9" t="s">
        <v>232</v>
      </c>
      <c r="D112" s="14" t="s">
        <v>604</v>
      </c>
      <c r="E112" s="14" t="s">
        <v>605</v>
      </c>
      <c r="F112" s="14"/>
      <c r="G112" s="14"/>
      <c r="H112" s="14"/>
      <c r="I112" s="14"/>
      <c r="J112" s="14"/>
      <c r="K112" s="14"/>
      <c r="L112" s="14"/>
    </row>
    <row r="113" spans="2:12" ht="17.25" thickBot="1">
      <c r="B113" s="12" t="s">
        <v>338</v>
      </c>
      <c r="C113" s="9" t="s">
        <v>232</v>
      </c>
      <c r="D113" s="14" t="s">
        <v>606</v>
      </c>
      <c r="E113" s="14"/>
      <c r="F113" s="14"/>
      <c r="G113" s="14"/>
      <c r="H113" s="14"/>
      <c r="I113" s="14"/>
      <c r="J113" s="14"/>
      <c r="K113" s="14"/>
      <c r="L113" s="14"/>
    </row>
    <row r="114" spans="2:12" ht="40.5" thickBot="1">
      <c r="B114" s="12" t="s">
        <v>339</v>
      </c>
      <c r="C114" s="9" t="s">
        <v>232</v>
      </c>
      <c r="D114" s="14" t="s">
        <v>607</v>
      </c>
      <c r="E114" s="14"/>
      <c r="F114" s="14"/>
      <c r="G114" s="14"/>
      <c r="H114" s="14"/>
      <c r="I114" s="14"/>
      <c r="J114" s="14"/>
      <c r="K114" s="14"/>
      <c r="L114" s="14"/>
    </row>
    <row r="115" spans="2:12" ht="27.75" thickBot="1">
      <c r="B115" s="12" t="s">
        <v>341</v>
      </c>
      <c r="C115" s="9" t="s">
        <v>232</v>
      </c>
      <c r="D115" s="14" t="s">
        <v>608</v>
      </c>
      <c r="E115" s="14" t="s">
        <v>609</v>
      </c>
      <c r="F115" s="14"/>
      <c r="G115" s="14"/>
      <c r="H115" s="14"/>
      <c r="I115" s="14"/>
      <c r="J115" s="14"/>
      <c r="K115" s="14"/>
      <c r="L115" s="14"/>
    </row>
    <row r="116" spans="2:12" ht="17.25" thickBot="1">
      <c r="B116" s="12"/>
      <c r="D116" s="14" t="s">
        <v>610</v>
      </c>
      <c r="E116" s="14"/>
      <c r="F116" s="14"/>
      <c r="G116" s="14"/>
      <c r="H116" s="14"/>
      <c r="I116" s="14"/>
      <c r="J116" s="14"/>
      <c r="K116" s="14"/>
      <c r="L116" s="14"/>
    </row>
    <row r="117" spans="2:12" ht="17.25" thickBot="1">
      <c r="B117" s="14"/>
      <c r="D117" s="14"/>
      <c r="E117" s="14"/>
      <c r="F117" s="14"/>
      <c r="G117" s="14"/>
      <c r="H117" s="14"/>
      <c r="I117" s="14"/>
      <c r="J117" s="14"/>
      <c r="K117" s="14"/>
      <c r="L117" s="14"/>
    </row>
    <row r="118" spans="2:12" ht="17.25" thickBot="1">
      <c r="B118" s="14"/>
      <c r="D118" s="14"/>
      <c r="E118" s="14"/>
      <c r="F118" s="14"/>
      <c r="G118" s="14"/>
      <c r="H118" s="14"/>
      <c r="I118" s="14"/>
      <c r="J118" s="14"/>
      <c r="K118" s="14"/>
      <c r="L118" s="14"/>
    </row>
    <row r="119" spans="2:12" ht="17.25" thickBot="1">
      <c r="B119" s="14"/>
      <c r="D119" s="14"/>
      <c r="E119" s="14"/>
      <c r="F119" s="14"/>
      <c r="G119" s="14"/>
      <c r="H119" s="14"/>
      <c r="I119" s="14"/>
      <c r="J119" s="14"/>
      <c r="K119" s="14"/>
      <c r="L119" s="14"/>
    </row>
    <row r="120" spans="2:12" ht="17.25" thickBot="1">
      <c r="B120" s="14"/>
      <c r="D120" s="14"/>
      <c r="E120" s="14"/>
      <c r="F120" s="14"/>
      <c r="G120" s="14"/>
      <c r="H120" s="14"/>
      <c r="I120" s="14"/>
      <c r="J120" s="14"/>
      <c r="K120" s="14"/>
      <c r="L120" s="14"/>
    </row>
    <row r="121" spans="2:12" ht="17.25" thickBot="1">
      <c r="B121" s="14"/>
      <c r="D121" s="14"/>
      <c r="E121" s="14"/>
      <c r="F121" s="14"/>
      <c r="G121" s="14"/>
      <c r="H121" s="14"/>
      <c r="I121" s="14"/>
      <c r="J121" s="14"/>
      <c r="K121" s="14"/>
      <c r="L121" s="14"/>
    </row>
    <row r="122" spans="2:12" ht="17.25" thickBot="1">
      <c r="B122" s="14"/>
      <c r="D122" s="14"/>
      <c r="E122" s="14"/>
      <c r="F122" s="14"/>
      <c r="G122" s="14"/>
      <c r="H122" s="14"/>
      <c r="I122" s="14"/>
      <c r="J122" s="14"/>
      <c r="K122" s="14"/>
      <c r="L122" s="14"/>
    </row>
    <row r="123" spans="2:12" ht="17.25" thickBot="1">
      <c r="B123" s="14"/>
      <c r="D123" s="14"/>
      <c r="E123" s="14"/>
      <c r="F123" s="14"/>
      <c r="G123" s="14"/>
      <c r="H123" s="14"/>
      <c r="I123" s="14"/>
      <c r="J123" s="14"/>
      <c r="K123" s="14"/>
      <c r="L123" s="14"/>
    </row>
    <row r="124" spans="2:12" ht="17.25" thickBot="1">
      <c r="B124" s="14"/>
      <c r="D124" s="14"/>
      <c r="E124" s="14"/>
      <c r="F124" s="14"/>
      <c r="G124" s="14"/>
      <c r="H124" s="14"/>
      <c r="I124" s="14"/>
      <c r="J124" s="14"/>
      <c r="K124" s="14"/>
      <c r="L124" s="14"/>
    </row>
    <row r="125" spans="2:12" ht="17.25" thickBot="1">
      <c r="B125" s="14"/>
      <c r="D125" s="14"/>
      <c r="E125" s="14"/>
      <c r="F125" s="14"/>
      <c r="G125" s="14"/>
      <c r="H125" s="14"/>
      <c r="I125" s="14"/>
      <c r="J125" s="14"/>
      <c r="K125" s="14"/>
      <c r="L125" s="14"/>
    </row>
    <row r="126" spans="2:12" ht="17.25" thickBot="1">
      <c r="B126" s="14"/>
      <c r="D126" s="14"/>
      <c r="E126" s="14"/>
      <c r="F126" s="14"/>
      <c r="G126" s="14"/>
      <c r="H126" s="14"/>
      <c r="I126" s="14"/>
      <c r="J126" s="14"/>
      <c r="K126" s="14"/>
      <c r="L126" s="14"/>
    </row>
    <row r="127" spans="2:12" ht="17.25" thickBot="1">
      <c r="B127" s="14"/>
      <c r="D127" s="14"/>
      <c r="E127" s="14"/>
      <c r="F127" s="14"/>
      <c r="G127" s="14"/>
      <c r="H127" s="14"/>
      <c r="I127" s="14"/>
      <c r="J127" s="14"/>
      <c r="K127" s="14"/>
      <c r="L127" s="14"/>
    </row>
    <row r="128" spans="2:12" ht="17.25" thickBot="1">
      <c r="B128" s="14"/>
    </row>
    <row r="129" spans="2:2" ht="17.25" thickBot="1">
      <c r="B129" s="14"/>
    </row>
    <row r="130" spans="2:2" ht="17.25" thickBot="1">
      <c r="B130" s="14"/>
    </row>
    <row r="131" spans="2:2" ht="17.25" thickBot="1">
      <c r="B131" s="14"/>
    </row>
    <row r="132" spans="2:2" ht="17.25" thickBot="1">
      <c r="B132" s="14"/>
    </row>
    <row r="133" spans="2:2" ht="17.25" thickBot="1">
      <c r="B133" s="14"/>
    </row>
    <row r="134" spans="2:2" ht="17.25" thickBot="1">
      <c r="B134" s="14"/>
    </row>
    <row r="135" spans="2:2" ht="17.25" thickBot="1">
      <c r="B135" s="14"/>
    </row>
    <row r="136" spans="2:2" ht="17.25" thickBot="1">
      <c r="B136" s="14"/>
    </row>
    <row r="137" spans="2:2" ht="17.25" thickBot="1">
      <c r="B137" s="14"/>
    </row>
    <row r="138" spans="2:2" ht="17.25" thickBot="1">
      <c r="B138" s="14"/>
    </row>
    <row r="139" spans="2:2" ht="17.25" thickBot="1">
      <c r="B139" s="14"/>
    </row>
    <row r="140" spans="2:2" ht="17.25" thickBot="1">
      <c r="B140" s="14"/>
    </row>
    <row r="141" spans="2:2" ht="17.25" thickBot="1">
      <c r="B141" s="14"/>
    </row>
    <row r="142" spans="2:2" ht="17.25" thickBot="1">
      <c r="B142" s="14"/>
    </row>
    <row r="143" spans="2:2" ht="17.25" thickBot="1">
      <c r="B143" s="14"/>
    </row>
    <row r="144" spans="2:2" ht="17.25" thickBot="1">
      <c r="B144" s="14"/>
    </row>
    <row r="145" spans="2:2" ht="17.25" thickBot="1">
      <c r="B145" s="14"/>
    </row>
    <row r="146" spans="2:2" ht="17.25" thickBot="1">
      <c r="B146" s="14"/>
    </row>
    <row r="147" spans="2:2" ht="17.25" thickBot="1">
      <c r="B147" s="14"/>
    </row>
    <row r="148" spans="2:2" ht="17.25" thickBot="1">
      <c r="B148" s="14"/>
    </row>
    <row r="149" spans="2:2" ht="17.25" thickBot="1">
      <c r="B149" s="14"/>
    </row>
    <row r="150" spans="2:2" ht="17.25" thickBot="1">
      <c r="B150" s="14"/>
    </row>
    <row r="151" spans="2:2" ht="17.25" thickBot="1">
      <c r="B151" s="14"/>
    </row>
    <row r="152" spans="2:2" ht="17.25" thickBot="1">
      <c r="B152" s="14"/>
    </row>
    <row r="153" spans="2:2" ht="17.25" thickBot="1">
      <c r="B153" s="14"/>
    </row>
    <row r="154" spans="2:2" ht="17.25" thickBot="1">
      <c r="B154" s="14"/>
    </row>
    <row r="155" spans="2:2" ht="17.25" thickBot="1">
      <c r="B155" s="14"/>
    </row>
    <row r="156" spans="2:2" ht="17.25" thickBot="1">
      <c r="B156" s="14"/>
    </row>
    <row r="157" spans="2:2" ht="17.25" thickBot="1">
      <c r="B157" s="14"/>
    </row>
    <row r="158" spans="2:2" ht="17.25" thickBot="1">
      <c r="B158" s="14"/>
    </row>
    <row r="159" spans="2:2" ht="17.25" thickBot="1">
      <c r="B159" s="14"/>
    </row>
    <row r="160" spans="2:2" ht="17.25" thickBot="1">
      <c r="B160" s="14"/>
    </row>
    <row r="161" spans="2:2" ht="17.25" thickBot="1">
      <c r="B161" s="14"/>
    </row>
    <row r="162" spans="2:2" ht="17.25" thickBot="1">
      <c r="B162" s="14"/>
    </row>
    <row r="163" spans="2:2" ht="17.25" thickBot="1">
      <c r="B163" s="14"/>
    </row>
    <row r="164" spans="2:2" ht="17.25" thickBot="1">
      <c r="B164" s="14"/>
    </row>
    <row r="165" spans="2:2" ht="17.25" thickBot="1">
      <c r="B165" s="14"/>
    </row>
    <row r="166" spans="2:2" ht="17.25" thickBot="1">
      <c r="B166" s="14"/>
    </row>
    <row r="167" spans="2:2" ht="17.25" thickBot="1">
      <c r="B167" s="14"/>
    </row>
    <row r="168" spans="2:2" ht="17.25" thickBot="1">
      <c r="B168" s="14"/>
    </row>
    <row r="169" spans="2:2" ht="17.25" thickBot="1">
      <c r="B169" s="14"/>
    </row>
    <row r="170" spans="2:2" ht="17.25" thickBot="1">
      <c r="B170" s="14"/>
    </row>
    <row r="171" spans="2:2" ht="17.25" thickBot="1">
      <c r="B171" s="14"/>
    </row>
    <row r="172" spans="2:2" ht="17.25" thickBot="1">
      <c r="B172" s="14"/>
    </row>
    <row r="173" spans="2:2" ht="17.25" thickBot="1">
      <c r="B173" s="14"/>
    </row>
    <row r="174" spans="2:2" ht="17.25" thickBot="1">
      <c r="B174" s="14"/>
    </row>
    <row r="175" spans="2:2" ht="17.25" thickBot="1">
      <c r="B175" s="14"/>
    </row>
    <row r="176" spans="2:2" ht="17.25" thickBot="1">
      <c r="B176" s="14"/>
    </row>
    <row r="177" spans="2:2" ht="17.25" thickBot="1">
      <c r="B177" s="14"/>
    </row>
    <row r="178" spans="2:2" ht="17.25" thickBot="1">
      <c r="B178" s="14"/>
    </row>
    <row r="179" spans="2:2" ht="17.25" thickBot="1">
      <c r="B179" s="14"/>
    </row>
    <row r="180" spans="2:2" ht="17.25" thickBot="1">
      <c r="B180" s="14"/>
    </row>
    <row r="181" spans="2:2" ht="17.25" thickBot="1">
      <c r="B181" s="14"/>
    </row>
    <row r="182" spans="2:2" ht="17.25" thickBot="1">
      <c r="B182" s="14"/>
    </row>
    <row r="183" spans="2:2" ht="17.25" thickBot="1">
      <c r="B183" s="14"/>
    </row>
    <row r="184" spans="2:2" ht="17.25" thickBot="1">
      <c r="B184" s="14"/>
    </row>
    <row r="185" spans="2:2" ht="17.25" thickBot="1">
      <c r="B185" s="14"/>
    </row>
    <row r="186" spans="2:2" ht="17.25" thickBot="1">
      <c r="B186" s="14"/>
    </row>
    <row r="187" spans="2:2" ht="17.25" thickBot="1">
      <c r="B187" s="14"/>
    </row>
    <row r="188" spans="2:2" ht="17.25" thickBot="1">
      <c r="B188" s="14"/>
    </row>
    <row r="189" spans="2:2" ht="17.25" thickBot="1">
      <c r="B189" s="14"/>
    </row>
    <row r="190" spans="2:2" ht="17.25" thickBot="1">
      <c r="B190" s="14"/>
    </row>
    <row r="191" spans="2:2" ht="17.25" thickBot="1">
      <c r="B191" s="14"/>
    </row>
    <row r="192" spans="2:2" ht="17.25" thickBot="1">
      <c r="B192" s="14"/>
    </row>
    <row r="193" spans="2:2" ht="17.25" thickBot="1">
      <c r="B193" s="14"/>
    </row>
    <row r="194" spans="2:2" ht="17.25" thickBot="1">
      <c r="B194" s="14"/>
    </row>
    <row r="195" spans="2:2" ht="17.25" thickBot="1">
      <c r="B195" s="14"/>
    </row>
    <row r="196" spans="2:2" ht="17.25" thickBot="1">
      <c r="B196" s="14"/>
    </row>
    <row r="197" spans="2:2" ht="17.25" thickBot="1">
      <c r="B197" s="14"/>
    </row>
    <row r="198" spans="2:2" ht="17.25" thickBot="1">
      <c r="B198" s="14"/>
    </row>
    <row r="199" spans="2:2" ht="17.25" thickBot="1">
      <c r="B199" s="14"/>
    </row>
    <row r="200" spans="2:2" ht="17.25" thickBot="1">
      <c r="B200" s="14"/>
    </row>
    <row r="201" spans="2:2" ht="17.25" thickBot="1">
      <c r="B201" s="14"/>
    </row>
    <row r="202" spans="2:2" ht="17.25" thickBot="1">
      <c r="B202" s="14"/>
    </row>
    <row r="203" spans="2:2" ht="17.25" thickBot="1">
      <c r="B203" s="14"/>
    </row>
    <row r="204" spans="2:2" ht="17.25" thickBot="1">
      <c r="B204" s="14"/>
    </row>
    <row r="205" spans="2:2" ht="17.25" thickBot="1">
      <c r="B205" s="14"/>
    </row>
    <row r="206" spans="2:2" ht="17.25" thickBot="1">
      <c r="B206" s="14"/>
    </row>
    <row r="207" spans="2:2" ht="17.25" thickBot="1">
      <c r="B207" s="14"/>
    </row>
    <row r="208" spans="2:2" ht="17.25" thickBot="1">
      <c r="B208" s="14"/>
    </row>
    <row r="209" spans="2:2" ht="17.25" thickBot="1">
      <c r="B209" s="14"/>
    </row>
    <row r="210" spans="2:2" ht="17.25" thickBot="1">
      <c r="B210" s="14"/>
    </row>
    <row r="211" spans="2:2" ht="17.25" thickBot="1">
      <c r="B211" s="14"/>
    </row>
    <row r="212" spans="2:2" ht="17.25" thickBot="1">
      <c r="B212" s="14"/>
    </row>
    <row r="213" spans="2:2" ht="17.25" thickBot="1">
      <c r="B213" s="14"/>
    </row>
    <row r="214" spans="2:2" ht="17.25" thickBot="1">
      <c r="B214" s="14"/>
    </row>
    <row r="215" spans="2:2" ht="17.25" thickBot="1">
      <c r="B215" s="14"/>
    </row>
    <row r="216" spans="2:2" ht="17.25" thickBot="1">
      <c r="B216" s="14"/>
    </row>
    <row r="217" spans="2:2" ht="17.25" thickBot="1">
      <c r="B217" s="14"/>
    </row>
    <row r="218" spans="2:2" ht="17.25" thickBot="1">
      <c r="B218" s="14"/>
    </row>
    <row r="219" spans="2:2" ht="17.25" thickBot="1">
      <c r="B219" s="14"/>
    </row>
    <row r="220" spans="2:2" ht="17.25" thickBot="1">
      <c r="B220" s="14"/>
    </row>
    <row r="221" spans="2:2" ht="17.25" thickBot="1">
      <c r="B221" s="14"/>
    </row>
    <row r="222" spans="2:2" ht="17.25" thickBot="1">
      <c r="B222" s="14"/>
    </row>
    <row r="223" spans="2:2" ht="17.25" thickBot="1">
      <c r="B223" s="14"/>
    </row>
    <row r="224" spans="2:2" ht="17.25" thickBot="1">
      <c r="B224" s="14"/>
    </row>
    <row r="225" spans="2:2" ht="17.25" thickBot="1">
      <c r="B225" s="14"/>
    </row>
    <row r="226" spans="2:2" ht="17.25" thickBot="1">
      <c r="B226" s="14"/>
    </row>
    <row r="227" spans="2:2" ht="17.25" thickBot="1">
      <c r="B227" s="14"/>
    </row>
    <row r="228" spans="2:2" ht="17.25" thickBot="1">
      <c r="B228" s="14"/>
    </row>
    <row r="229" spans="2:2" ht="17.25" thickBot="1">
      <c r="B229" s="14"/>
    </row>
    <row r="230" spans="2:2" ht="17.25" thickBot="1">
      <c r="B230" s="14"/>
    </row>
    <row r="231" spans="2:2" ht="17.25" thickBot="1">
      <c r="B231" s="14"/>
    </row>
    <row r="232" spans="2:2" ht="17.25" thickBot="1">
      <c r="B232" s="14"/>
    </row>
    <row r="233" spans="2:2" ht="17.25" thickBot="1">
      <c r="B233" s="14"/>
    </row>
    <row r="234" spans="2:2" ht="17.25" thickBot="1">
      <c r="B234" s="14"/>
    </row>
    <row r="235" spans="2:2" ht="17.25" thickBot="1">
      <c r="B235" s="14"/>
    </row>
    <row r="236" spans="2:2" ht="17.25" thickBot="1">
      <c r="B236" s="14"/>
    </row>
    <row r="237" spans="2:2" ht="17.25" thickBot="1">
      <c r="B237" s="14"/>
    </row>
    <row r="238" spans="2:2" ht="17.25" thickBot="1">
      <c r="B238" s="14"/>
    </row>
    <row r="239" spans="2:2" ht="17.25" thickBot="1">
      <c r="B239" s="14"/>
    </row>
    <row r="240" spans="2:2" ht="17.25" thickBot="1">
      <c r="B240" s="14"/>
    </row>
    <row r="241" spans="2:2" ht="17.25" thickBot="1">
      <c r="B241" s="14"/>
    </row>
    <row r="242" spans="2:2" ht="17.25" thickBot="1">
      <c r="B242" s="14"/>
    </row>
    <row r="243" spans="2:2" ht="17.25" thickBot="1">
      <c r="B243" s="14"/>
    </row>
    <row r="244" spans="2:2" ht="17.25" thickBot="1">
      <c r="B244" s="14"/>
    </row>
    <row r="245" spans="2:2" ht="17.25" thickBot="1">
      <c r="B245" s="14"/>
    </row>
    <row r="246" spans="2:2" ht="17.25" thickBot="1">
      <c r="B246" s="14"/>
    </row>
    <row r="247" spans="2:2" ht="17.25" thickBot="1">
      <c r="B247" s="14"/>
    </row>
    <row r="248" spans="2:2" ht="17.25" thickBot="1">
      <c r="B248" s="14"/>
    </row>
    <row r="249" spans="2:2" ht="17.25" thickBot="1">
      <c r="B249" s="14"/>
    </row>
    <row r="250" spans="2:2" ht="17.25" thickBot="1">
      <c r="B250" s="14"/>
    </row>
    <row r="251" spans="2:2" ht="17.25" thickBot="1">
      <c r="B251" s="14"/>
    </row>
    <row r="252" spans="2:2" ht="17.25" thickBot="1">
      <c r="B252" s="14"/>
    </row>
    <row r="253" spans="2:2" ht="17.25" thickBot="1">
      <c r="B253" s="14"/>
    </row>
    <row r="254" spans="2:2" ht="17.25" thickBot="1">
      <c r="B254" s="14"/>
    </row>
    <row r="255" spans="2:2" ht="17.25" thickBot="1">
      <c r="B255" s="14"/>
    </row>
    <row r="256" spans="2:2" ht="17.25" thickBot="1">
      <c r="B256" s="14"/>
    </row>
    <row r="257" spans="2:2" ht="17.25" thickBot="1">
      <c r="B257" s="14"/>
    </row>
    <row r="258" spans="2:2" ht="17.25" thickBot="1">
      <c r="B258" s="14"/>
    </row>
    <row r="259" spans="2:2" ht="17.25" thickBot="1">
      <c r="B259" s="14"/>
    </row>
    <row r="260" spans="2:2" ht="17.25" thickBot="1">
      <c r="B260" s="14"/>
    </row>
    <row r="261" spans="2:2" ht="17.25" thickBot="1">
      <c r="B261" s="14"/>
    </row>
    <row r="262" spans="2:2" ht="17.25" thickBot="1">
      <c r="B262" s="14"/>
    </row>
    <row r="263" spans="2:2" ht="17.25" thickBot="1">
      <c r="B263" s="14"/>
    </row>
    <row r="264" spans="2:2" ht="17.25" thickBot="1">
      <c r="B264" s="14"/>
    </row>
    <row r="265" spans="2:2" ht="17.25" thickBot="1">
      <c r="B265" s="14"/>
    </row>
    <row r="266" spans="2:2" ht="17.25" thickBot="1">
      <c r="B266" s="14"/>
    </row>
    <row r="267" spans="2:2" ht="17.25" thickBot="1">
      <c r="B267" s="14"/>
    </row>
    <row r="268" spans="2:2" ht="17.25" thickBot="1">
      <c r="B268" s="14"/>
    </row>
    <row r="269" spans="2:2" ht="17.25" thickBot="1">
      <c r="B269" s="14"/>
    </row>
    <row r="270" spans="2:2" ht="17.25" thickBot="1">
      <c r="B270" s="14"/>
    </row>
    <row r="271" spans="2:2" ht="17.25" thickBot="1">
      <c r="B271" s="14"/>
    </row>
    <row r="272" spans="2:2" ht="17.25" thickBot="1">
      <c r="B272" s="14"/>
    </row>
    <row r="273" spans="2:2" ht="17.25" thickBot="1">
      <c r="B273" s="14"/>
    </row>
    <row r="274" spans="2:2" ht="17.25" thickBot="1">
      <c r="B274" s="14"/>
    </row>
    <row r="275" spans="2:2" ht="17.25" thickBot="1">
      <c r="B275" s="14"/>
    </row>
    <row r="276" spans="2:2" ht="17.25" thickBot="1">
      <c r="B276" s="14"/>
    </row>
    <row r="277" spans="2:2" ht="17.25" thickBot="1">
      <c r="B277" s="14"/>
    </row>
    <row r="278" spans="2:2" ht="17.25" thickBot="1">
      <c r="B278" s="14"/>
    </row>
    <row r="279" spans="2:2" ht="17.25" thickBot="1">
      <c r="B279" s="14"/>
    </row>
    <row r="280" spans="2:2" ht="17.25" thickBot="1">
      <c r="B280" s="14"/>
    </row>
    <row r="281" spans="2:2" ht="17.25" thickBot="1">
      <c r="B281" s="14"/>
    </row>
    <row r="282" spans="2:2" ht="17.25" thickBot="1">
      <c r="B282" s="14"/>
    </row>
    <row r="283" spans="2:2" ht="17.25" thickBot="1">
      <c r="B283" s="14"/>
    </row>
    <row r="284" spans="2:2" ht="17.25" thickBot="1">
      <c r="B284" s="14"/>
    </row>
    <row r="285" spans="2:2" ht="17.25" thickBot="1">
      <c r="B285" s="14"/>
    </row>
    <row r="286" spans="2:2" ht="17.25" thickBot="1">
      <c r="B286" s="14"/>
    </row>
    <row r="287" spans="2:2" ht="17.25" thickBot="1">
      <c r="B287" s="14"/>
    </row>
    <row r="288" spans="2:2" ht="17.25" thickBot="1">
      <c r="B288" s="14"/>
    </row>
    <row r="289" spans="2:2" ht="17.25" thickBot="1">
      <c r="B289" s="14"/>
    </row>
    <row r="290" spans="2:2" ht="17.25" thickBot="1">
      <c r="B290" s="14"/>
    </row>
    <row r="291" spans="2:2" ht="17.25" thickBot="1">
      <c r="B291" s="14"/>
    </row>
    <row r="292" spans="2:2" ht="17.25" thickBot="1">
      <c r="B292" s="14"/>
    </row>
    <row r="293" spans="2:2" ht="17.25" thickBot="1">
      <c r="B293" s="14"/>
    </row>
    <row r="294" spans="2:2" ht="17.25" thickBot="1">
      <c r="B294" s="14"/>
    </row>
    <row r="295" spans="2:2" ht="17.25" thickBot="1">
      <c r="B295" s="14"/>
    </row>
    <row r="296" spans="2:2" ht="17.25" thickBot="1">
      <c r="B296" s="14"/>
    </row>
    <row r="297" spans="2:2" ht="17.25" thickBot="1">
      <c r="B297" s="14"/>
    </row>
    <row r="298" spans="2:2" ht="17.25" thickBot="1">
      <c r="B298" s="14"/>
    </row>
    <row r="299" spans="2:2" ht="17.25" thickBot="1">
      <c r="B299" s="14"/>
    </row>
    <row r="300" spans="2:2" ht="17.25" thickBot="1">
      <c r="B300" s="14"/>
    </row>
    <row r="301" spans="2:2" ht="17.25" thickBot="1">
      <c r="B301" s="14"/>
    </row>
    <row r="302" spans="2:2" ht="17.25" thickBot="1">
      <c r="B302" s="14"/>
    </row>
    <row r="303" spans="2:2" ht="17.25" thickBot="1">
      <c r="B303" s="14"/>
    </row>
    <row r="304" spans="2:2" ht="17.25" thickBot="1">
      <c r="B304" s="14"/>
    </row>
    <row r="305" spans="2:2" ht="17.25" thickBot="1">
      <c r="B305" s="14"/>
    </row>
    <row r="306" spans="2:2" ht="17.25" thickBot="1">
      <c r="B306" s="14"/>
    </row>
    <row r="307" spans="2:2" ht="17.25" thickBot="1">
      <c r="B307" s="14"/>
    </row>
    <row r="308" spans="2:2" ht="17.25" thickBot="1">
      <c r="B308" s="14"/>
    </row>
    <row r="309" spans="2:2" ht="17.25" thickBot="1">
      <c r="B309" s="14"/>
    </row>
    <row r="310" spans="2:2" ht="17.25" thickBot="1">
      <c r="B310" s="14"/>
    </row>
    <row r="311" spans="2:2" ht="17.25" thickBot="1">
      <c r="B311" s="14"/>
    </row>
    <row r="312" spans="2:2" ht="17.25" thickBot="1">
      <c r="B312" s="14"/>
    </row>
    <row r="313" spans="2:2" ht="17.25" thickBot="1">
      <c r="B313" s="14"/>
    </row>
    <row r="314" spans="2:2" ht="17.25" thickBot="1">
      <c r="B314" s="14"/>
    </row>
    <row r="315" spans="2:2" ht="17.25" thickBot="1">
      <c r="B315" s="14"/>
    </row>
    <row r="316" spans="2:2" ht="17.25" thickBot="1">
      <c r="B316" s="14"/>
    </row>
    <row r="317" spans="2:2" ht="17.25" thickBot="1">
      <c r="B317" s="14"/>
    </row>
    <row r="318" spans="2:2" ht="17.25" thickBot="1">
      <c r="B318" s="14"/>
    </row>
    <row r="319" spans="2:2" ht="17.25" thickBot="1">
      <c r="B319" s="14"/>
    </row>
    <row r="320" spans="2:2" ht="17.25" thickBot="1">
      <c r="B320" s="14"/>
    </row>
    <row r="321" spans="2:2" ht="17.25" thickBot="1">
      <c r="B321" s="14"/>
    </row>
    <row r="322" spans="2:2" ht="17.25" thickBot="1">
      <c r="B322" s="14"/>
    </row>
    <row r="323" spans="2:2" ht="17.25" thickBot="1">
      <c r="B323" s="14"/>
    </row>
    <row r="324" spans="2:2" ht="17.25" thickBot="1">
      <c r="B324" s="14"/>
    </row>
    <row r="325" spans="2:2" ht="17.25" thickBot="1">
      <c r="B325" s="14"/>
    </row>
    <row r="326" spans="2:2" ht="17.25" thickBot="1">
      <c r="B326" s="14"/>
    </row>
    <row r="327" spans="2:2" ht="17.25" thickBot="1">
      <c r="B327" s="14"/>
    </row>
    <row r="328" spans="2:2" ht="17.25" thickBot="1">
      <c r="B328" s="14"/>
    </row>
    <row r="329" spans="2:2" ht="17.25" thickBot="1">
      <c r="B329" s="14"/>
    </row>
    <row r="330" spans="2:2" ht="17.25" thickBot="1">
      <c r="B330" s="14"/>
    </row>
    <row r="331" spans="2:2" ht="17.25" thickBot="1">
      <c r="B331" s="14"/>
    </row>
    <row r="332" spans="2:2" ht="17.25" thickBot="1">
      <c r="B332" s="14"/>
    </row>
    <row r="333" spans="2:2" ht="17.25" thickBot="1">
      <c r="B333" s="14"/>
    </row>
    <row r="334" spans="2:2" ht="17.25" thickBot="1">
      <c r="B334" s="14"/>
    </row>
    <row r="335" spans="2:2" ht="17.25" thickBot="1">
      <c r="B335" s="14"/>
    </row>
    <row r="336" spans="2:2" ht="17.25" thickBot="1">
      <c r="B336" s="14"/>
    </row>
    <row r="337" spans="2:2" ht="17.25" thickBot="1">
      <c r="B337" s="14"/>
    </row>
    <row r="338" spans="2:2" ht="17.25" thickBot="1">
      <c r="B338" s="14"/>
    </row>
    <row r="339" spans="2:2" ht="17.25" thickBot="1">
      <c r="B339" s="14"/>
    </row>
    <row r="340" spans="2:2" ht="17.25" thickBot="1">
      <c r="B340" s="14"/>
    </row>
    <row r="341" spans="2:2" ht="17.25" thickBot="1">
      <c r="B341" s="14"/>
    </row>
    <row r="342" spans="2:2" ht="17.25" thickBot="1">
      <c r="B342" s="14"/>
    </row>
    <row r="343" spans="2:2" ht="17.25" thickBot="1">
      <c r="B343" s="14"/>
    </row>
    <row r="344" spans="2:2" ht="17.25" thickBot="1">
      <c r="B344" s="14"/>
    </row>
    <row r="345" spans="2:2" ht="17.25" thickBot="1">
      <c r="B345" s="14"/>
    </row>
    <row r="346" spans="2:2" ht="17.25" thickBot="1">
      <c r="B346" s="14"/>
    </row>
    <row r="347" spans="2:2" ht="17.25" thickBot="1">
      <c r="B347" s="14"/>
    </row>
    <row r="348" spans="2:2" ht="17.25" thickBot="1">
      <c r="B348" s="14"/>
    </row>
    <row r="349" spans="2:2" ht="17.25" thickBot="1">
      <c r="B349" s="14"/>
    </row>
    <row r="350" spans="2:2" ht="17.25" thickBot="1">
      <c r="B350" s="14"/>
    </row>
    <row r="351" spans="2:2" ht="17.25" thickBot="1">
      <c r="B351" s="14"/>
    </row>
    <row r="352" spans="2:2" ht="17.25" thickBot="1">
      <c r="B352" s="14"/>
    </row>
    <row r="353" spans="2:2" ht="17.25" thickBot="1">
      <c r="B353" s="14"/>
    </row>
    <row r="354" spans="2:2" ht="17.25" thickBot="1">
      <c r="B354" s="14"/>
    </row>
    <row r="355" spans="2:2" ht="17.25" thickBot="1">
      <c r="B355" s="14"/>
    </row>
    <row r="356" spans="2:2" ht="17.25" thickBot="1">
      <c r="B356" s="14"/>
    </row>
    <row r="357" spans="2:2" ht="17.25" thickBot="1">
      <c r="B357" s="14"/>
    </row>
    <row r="358" spans="2:2" ht="17.25" thickBot="1">
      <c r="B358" s="14"/>
    </row>
    <row r="359" spans="2:2" ht="17.25" thickBot="1">
      <c r="B359" s="14"/>
    </row>
    <row r="360" spans="2:2" ht="17.25" thickBot="1">
      <c r="B360" s="14"/>
    </row>
    <row r="361" spans="2:2" ht="17.25" thickBot="1">
      <c r="B361" s="14"/>
    </row>
    <row r="362" spans="2:2" ht="17.25" thickBot="1">
      <c r="B362" s="14"/>
    </row>
    <row r="363" spans="2:2" ht="17.25" thickBot="1">
      <c r="B363" s="14"/>
    </row>
    <row r="364" spans="2:2" ht="17.25" thickBot="1">
      <c r="B364" s="14"/>
    </row>
    <row r="365" spans="2:2" ht="17.25" thickBot="1">
      <c r="B365" s="14"/>
    </row>
    <row r="366" spans="2:2" ht="17.25" thickBot="1">
      <c r="B366" s="14"/>
    </row>
    <row r="367" spans="2:2" ht="17.25" thickBot="1">
      <c r="B367" s="14"/>
    </row>
    <row r="368" spans="2:2" ht="17.25" thickBot="1">
      <c r="B368" s="14"/>
    </row>
    <row r="369" spans="2:2" ht="17.25" thickBot="1">
      <c r="B369" s="14"/>
    </row>
    <row r="370" spans="2:2" ht="17.25" thickBot="1">
      <c r="B370" s="14"/>
    </row>
    <row r="371" spans="2:2" ht="17.25" thickBot="1">
      <c r="B371" s="14"/>
    </row>
    <row r="372" spans="2:2" ht="17.25" thickBot="1">
      <c r="B372" s="14"/>
    </row>
    <row r="373" spans="2:2" ht="17.25" thickBot="1">
      <c r="B373" s="14"/>
    </row>
    <row r="374" spans="2:2" ht="17.25" thickBot="1">
      <c r="B374" s="14"/>
    </row>
    <row r="375" spans="2:2" ht="17.25" thickBot="1">
      <c r="B375" s="14"/>
    </row>
    <row r="376" spans="2:2" ht="17.25" thickBot="1">
      <c r="B376" s="14"/>
    </row>
    <row r="377" spans="2:2" ht="17.25" thickBot="1">
      <c r="B377" s="14"/>
    </row>
    <row r="378" spans="2:2" ht="17.25" thickBot="1">
      <c r="B378" s="14"/>
    </row>
    <row r="379" spans="2:2" ht="17.25" thickBot="1">
      <c r="B379" s="14"/>
    </row>
    <row r="380" spans="2:2" ht="17.25" thickBot="1">
      <c r="B380" s="14"/>
    </row>
    <row r="381" spans="2:2" ht="17.25" thickBot="1">
      <c r="B381" s="14"/>
    </row>
    <row r="382" spans="2:2" ht="17.25" thickBot="1">
      <c r="B382" s="14"/>
    </row>
    <row r="383" spans="2:2" ht="17.25" thickBot="1">
      <c r="B383" s="14"/>
    </row>
    <row r="384" spans="2:2" ht="17.25" thickBot="1">
      <c r="B384" s="14"/>
    </row>
    <row r="385" spans="2:2" ht="17.25" thickBot="1">
      <c r="B385" s="14"/>
    </row>
    <row r="386" spans="2:2" ht="17.25" thickBot="1">
      <c r="B386" s="14"/>
    </row>
    <row r="387" spans="2:2" ht="17.25" thickBot="1">
      <c r="B387" s="14"/>
    </row>
    <row r="388" spans="2:2" ht="17.25" thickBot="1">
      <c r="B388" s="14"/>
    </row>
    <row r="389" spans="2:2" ht="17.25" thickBot="1">
      <c r="B389" s="14"/>
    </row>
    <row r="390" spans="2:2" ht="17.25" thickBot="1">
      <c r="B390" s="14"/>
    </row>
    <row r="391" spans="2:2" ht="17.25" thickBot="1">
      <c r="B391" s="14"/>
    </row>
    <row r="392" spans="2:2" ht="17.25" thickBot="1">
      <c r="B392" s="14"/>
    </row>
    <row r="393" spans="2:2" ht="17.25" thickBot="1">
      <c r="B393" s="14"/>
    </row>
    <row r="394" spans="2:2" ht="17.25" thickBot="1">
      <c r="B394" s="14"/>
    </row>
    <row r="395" spans="2:2" ht="17.25" thickBot="1">
      <c r="B395" s="14"/>
    </row>
    <row r="396" spans="2:2" ht="17.25" thickBot="1">
      <c r="B396" s="14"/>
    </row>
    <row r="397" spans="2:2" ht="17.25" thickBot="1">
      <c r="B397" s="14"/>
    </row>
    <row r="398" spans="2:2" ht="17.25" thickBot="1">
      <c r="B398" s="14"/>
    </row>
    <row r="399" spans="2:2" ht="17.25" thickBot="1">
      <c r="B399" s="14"/>
    </row>
    <row r="400" spans="2:2" ht="17.25" thickBot="1">
      <c r="B400" s="14"/>
    </row>
    <row r="401" spans="2:2" ht="17.25" thickBot="1">
      <c r="B401" s="14"/>
    </row>
    <row r="402" spans="2:2" ht="17.25" thickBot="1">
      <c r="B402" s="14"/>
    </row>
    <row r="403" spans="2:2" ht="17.25" thickBot="1">
      <c r="B403" s="14"/>
    </row>
    <row r="404" spans="2:2" ht="17.25" thickBot="1">
      <c r="B404" s="14"/>
    </row>
    <row r="405" spans="2:2" ht="17.25" thickBot="1">
      <c r="B405" s="14"/>
    </row>
    <row r="406" spans="2:2" ht="17.25" thickBot="1">
      <c r="B406" s="14"/>
    </row>
    <row r="407" spans="2:2" ht="17.25" thickBot="1">
      <c r="B407" s="14"/>
    </row>
    <row r="408" spans="2:2" ht="17.25" thickBot="1">
      <c r="B408" s="14"/>
    </row>
    <row r="409" spans="2:2" ht="17.25" thickBot="1">
      <c r="B409" s="14"/>
    </row>
    <row r="410" spans="2:2" ht="17.25" thickBot="1">
      <c r="B410" s="14"/>
    </row>
    <row r="411" spans="2:2" ht="17.25" thickBot="1">
      <c r="B411" s="14"/>
    </row>
    <row r="412" spans="2:2" ht="17.25" thickBot="1">
      <c r="B412" s="14"/>
    </row>
    <row r="413" spans="2:2" ht="17.25" thickBot="1">
      <c r="B413" s="14"/>
    </row>
    <row r="414" spans="2:2" ht="17.25" thickBot="1">
      <c r="B414" s="14"/>
    </row>
    <row r="415" spans="2:2" ht="17.25" thickBot="1">
      <c r="B415" s="14"/>
    </row>
    <row r="416" spans="2:2" ht="17.25" thickBot="1">
      <c r="B416" s="14"/>
    </row>
    <row r="417" spans="2:2" ht="17.25" thickBot="1">
      <c r="B417" s="14"/>
    </row>
    <row r="418" spans="2:2" ht="17.25" thickBot="1">
      <c r="B418" s="14"/>
    </row>
    <row r="419" spans="2:2" ht="17.25" thickBot="1">
      <c r="B419" s="14"/>
    </row>
    <row r="420" spans="2:2" ht="17.25" thickBot="1">
      <c r="B420" s="14"/>
    </row>
    <row r="421" spans="2:2" ht="17.25" thickBot="1">
      <c r="B421" s="14"/>
    </row>
    <row r="422" spans="2:2" ht="17.25" thickBot="1">
      <c r="B422" s="14"/>
    </row>
    <row r="423" spans="2:2" ht="17.25" thickBot="1">
      <c r="B423" s="14"/>
    </row>
    <row r="424" spans="2:2" ht="17.25" thickBot="1">
      <c r="B424" s="14"/>
    </row>
    <row r="425" spans="2:2" ht="17.25" thickBot="1">
      <c r="B425" s="14"/>
    </row>
    <row r="426" spans="2:2" ht="17.25" thickBot="1">
      <c r="B426" s="14"/>
    </row>
    <row r="427" spans="2:2" ht="17.25" thickBot="1">
      <c r="B427" s="14"/>
    </row>
    <row r="428" spans="2:2" ht="17.25" thickBot="1">
      <c r="B428" s="14"/>
    </row>
    <row r="429" spans="2:2" ht="17.25" thickBot="1">
      <c r="B429" s="14"/>
    </row>
    <row r="430" spans="2:2" ht="17.25" thickBot="1">
      <c r="B430" s="14"/>
    </row>
    <row r="431" spans="2:2" ht="17.25" thickBot="1">
      <c r="B431" s="14"/>
    </row>
    <row r="432" spans="2:2" ht="17.25" thickBot="1">
      <c r="B432" s="14"/>
    </row>
    <row r="433" spans="2:2" ht="17.25" thickBot="1">
      <c r="B433" s="14"/>
    </row>
    <row r="434" spans="2:2" ht="17.25" thickBot="1">
      <c r="B434" s="14"/>
    </row>
    <row r="435" spans="2:2" ht="17.25" thickBot="1">
      <c r="B435" s="14"/>
    </row>
    <row r="436" spans="2:2" ht="17.25" thickBot="1">
      <c r="B436" s="14"/>
    </row>
    <row r="437" spans="2:2" ht="17.25" thickBot="1">
      <c r="B437" s="14"/>
    </row>
    <row r="438" spans="2:2" ht="17.25" thickBot="1">
      <c r="B438" s="14"/>
    </row>
    <row r="439" spans="2:2" ht="17.25" thickBot="1">
      <c r="B439" s="14"/>
    </row>
    <row r="440" spans="2:2" ht="17.25" thickBot="1">
      <c r="B440" s="14"/>
    </row>
    <row r="441" spans="2:2" ht="17.25" thickBot="1">
      <c r="B441" s="14"/>
    </row>
    <row r="442" spans="2:2" ht="17.25" thickBot="1">
      <c r="B442" s="14"/>
    </row>
    <row r="443" spans="2:2" ht="17.25" thickBot="1">
      <c r="B443" s="14"/>
    </row>
    <row r="444" spans="2:2" ht="17.25" thickBot="1">
      <c r="B444" s="14"/>
    </row>
    <row r="445" spans="2:2" ht="17.25" thickBot="1">
      <c r="B445" s="14"/>
    </row>
    <row r="446" spans="2:2" ht="17.25" thickBot="1">
      <c r="B446" s="14"/>
    </row>
    <row r="447" spans="2:2" ht="17.25" thickBot="1">
      <c r="B447" s="14"/>
    </row>
    <row r="448" spans="2:2" ht="17.25" thickBot="1">
      <c r="B448" s="14"/>
    </row>
    <row r="449" spans="2:2" ht="17.25" thickBot="1">
      <c r="B449" s="14"/>
    </row>
    <row r="450" spans="2:2" ht="17.25" thickBot="1">
      <c r="B450" s="14"/>
    </row>
    <row r="451" spans="2:2" ht="17.25" thickBot="1">
      <c r="B451" s="14"/>
    </row>
    <row r="452" spans="2:2" ht="17.25" thickBot="1">
      <c r="B452" s="14"/>
    </row>
    <row r="453" spans="2:2" ht="17.25" thickBot="1">
      <c r="B453" s="14"/>
    </row>
    <row r="454" spans="2:2" ht="17.25" thickBot="1">
      <c r="B454" s="14"/>
    </row>
    <row r="455" spans="2:2" ht="17.25" thickBot="1">
      <c r="B455" s="14"/>
    </row>
    <row r="456" spans="2:2" ht="17.25" thickBot="1">
      <c r="B456" s="14"/>
    </row>
    <row r="457" spans="2:2" ht="17.25" thickBot="1">
      <c r="B457" s="14"/>
    </row>
    <row r="458" spans="2:2" ht="17.25" thickBot="1">
      <c r="B458" s="14"/>
    </row>
    <row r="459" spans="2:2" ht="17.25" thickBot="1">
      <c r="B459" s="14"/>
    </row>
    <row r="460" spans="2:2" ht="17.25" thickBot="1">
      <c r="B460" s="14"/>
    </row>
    <row r="461" spans="2:2" ht="17.25" thickBot="1">
      <c r="B461" s="14"/>
    </row>
    <row r="462" spans="2:2" ht="17.25" thickBot="1">
      <c r="B462" s="14"/>
    </row>
    <row r="463" spans="2:2" ht="17.25" thickBot="1">
      <c r="B463" s="14"/>
    </row>
    <row r="464" spans="2:2" ht="17.25" thickBot="1">
      <c r="B464" s="14"/>
    </row>
    <row r="465" spans="2:2" ht="17.25" thickBot="1">
      <c r="B465" s="14"/>
    </row>
    <row r="466" spans="2:2" ht="17.25" thickBot="1">
      <c r="B466" s="14"/>
    </row>
    <row r="467" spans="2:2" ht="17.25" thickBot="1">
      <c r="B467" s="14"/>
    </row>
    <row r="468" spans="2:2" ht="17.25" thickBot="1">
      <c r="B468" s="14"/>
    </row>
    <row r="469" spans="2:2" ht="17.25" thickBot="1">
      <c r="B469" s="14"/>
    </row>
    <row r="470" spans="2:2" ht="17.25" thickBot="1">
      <c r="B470" s="14"/>
    </row>
    <row r="471" spans="2:2" ht="17.25" thickBot="1">
      <c r="B471" s="14"/>
    </row>
    <row r="472" spans="2:2" ht="17.25" thickBot="1">
      <c r="B472" s="14"/>
    </row>
    <row r="473" spans="2:2" ht="17.25" thickBot="1">
      <c r="B473" s="14"/>
    </row>
    <row r="474" spans="2:2" ht="17.25" thickBot="1">
      <c r="B474" s="14"/>
    </row>
    <row r="475" spans="2:2" ht="17.25" thickBot="1">
      <c r="B475" s="14"/>
    </row>
    <row r="476" spans="2:2" ht="17.25" thickBot="1">
      <c r="B476" s="14"/>
    </row>
    <row r="477" spans="2:2" ht="17.25" thickBot="1">
      <c r="B477" s="14"/>
    </row>
    <row r="478" spans="2:2" ht="17.25" thickBot="1">
      <c r="B478" s="14"/>
    </row>
    <row r="479" spans="2:2" ht="17.25" thickBot="1">
      <c r="B479" s="14"/>
    </row>
    <row r="480" spans="2:2" ht="17.25" thickBot="1">
      <c r="B480" s="14"/>
    </row>
    <row r="481" spans="2:2" ht="17.25" thickBot="1">
      <c r="B481" s="14"/>
    </row>
    <row r="482" spans="2:2" ht="17.25" thickBot="1">
      <c r="B482" s="14"/>
    </row>
    <row r="483" spans="2:2" ht="17.25" thickBot="1">
      <c r="B483" s="14"/>
    </row>
    <row r="484" spans="2:2" ht="17.25" thickBot="1">
      <c r="B484" s="14"/>
    </row>
    <row r="485" spans="2:2" ht="17.25" thickBot="1">
      <c r="B485" s="14"/>
    </row>
    <row r="486" spans="2:2" ht="17.25" thickBot="1">
      <c r="B486" s="14"/>
    </row>
    <row r="487" spans="2:2" ht="17.25" thickBot="1">
      <c r="B487" s="14"/>
    </row>
    <row r="488" spans="2:2" ht="17.25" thickBot="1">
      <c r="B488" s="14"/>
    </row>
    <row r="489" spans="2:2" ht="17.25" thickBot="1">
      <c r="B489" s="14"/>
    </row>
    <row r="490" spans="2:2" ht="17.25" thickBot="1">
      <c r="B490" s="14"/>
    </row>
    <row r="491" spans="2:2" ht="17.25" thickBot="1">
      <c r="B491" s="14"/>
    </row>
    <row r="492" spans="2:2" ht="17.25" thickBot="1">
      <c r="B492" s="14"/>
    </row>
    <row r="493" spans="2:2" ht="17.25" thickBot="1">
      <c r="B493" s="14"/>
    </row>
    <row r="494" spans="2:2" ht="17.25" thickBot="1">
      <c r="B494" s="14"/>
    </row>
    <row r="495" spans="2:2" ht="17.25" thickBot="1">
      <c r="B495" s="14"/>
    </row>
    <row r="496" spans="2:2" ht="17.25" thickBot="1">
      <c r="B496" s="14"/>
    </row>
    <row r="497" spans="2:2" ht="17.25" thickBot="1">
      <c r="B497" s="14"/>
    </row>
    <row r="498" spans="2:2" ht="17.25" thickBot="1">
      <c r="B498" s="14"/>
    </row>
    <row r="499" spans="2:2" ht="17.25" thickBot="1">
      <c r="B499" s="14"/>
    </row>
    <row r="500" spans="2:2" ht="17.25" thickBot="1">
      <c r="B500" s="14"/>
    </row>
    <row r="501" spans="2:2" ht="17.25" thickBot="1">
      <c r="B501" s="14"/>
    </row>
    <row r="502" spans="2:2" ht="17.25" thickBot="1">
      <c r="B502" s="14"/>
    </row>
    <row r="503" spans="2:2" ht="17.25" thickBot="1">
      <c r="B503" s="14"/>
    </row>
    <row r="504" spans="2:2" ht="17.25" thickBot="1">
      <c r="B504" s="14"/>
    </row>
    <row r="505" spans="2:2" ht="17.25" thickBot="1">
      <c r="B505" s="14"/>
    </row>
    <row r="506" spans="2:2" ht="17.25" thickBot="1">
      <c r="B506" s="14"/>
    </row>
    <row r="507" spans="2:2" ht="17.25" thickBot="1">
      <c r="B507" s="14"/>
    </row>
    <row r="508" spans="2:2" ht="17.25" thickBot="1">
      <c r="B508" s="14"/>
    </row>
    <row r="509" spans="2:2" ht="17.25" thickBot="1">
      <c r="B509" s="14"/>
    </row>
    <row r="510" spans="2:2" ht="17.25" thickBot="1">
      <c r="B510" s="14"/>
    </row>
    <row r="511" spans="2:2" ht="17.25" thickBot="1">
      <c r="B511" s="14"/>
    </row>
    <row r="512" spans="2:2" ht="17.25" thickBot="1">
      <c r="B512" s="14"/>
    </row>
    <row r="513" spans="2:2" ht="17.25" thickBot="1">
      <c r="B513" s="14"/>
    </row>
    <row r="514" spans="2:2" ht="17.25" thickBot="1">
      <c r="B514" s="14"/>
    </row>
    <row r="515" spans="2:2" ht="17.25" thickBot="1">
      <c r="B515" s="14"/>
    </row>
    <row r="516" spans="2:2" ht="17.25" thickBot="1">
      <c r="B516" s="14"/>
    </row>
    <row r="517" spans="2:2" ht="17.25" thickBot="1">
      <c r="B517" s="14"/>
    </row>
    <row r="518" spans="2:2" ht="17.25" thickBot="1">
      <c r="B518" s="14"/>
    </row>
    <row r="519" spans="2:2" ht="17.25" thickBot="1">
      <c r="B519" s="14"/>
    </row>
    <row r="520" spans="2:2" ht="17.25" thickBot="1">
      <c r="B520" s="14"/>
    </row>
    <row r="521" spans="2:2" ht="17.25" thickBot="1">
      <c r="B521" s="14"/>
    </row>
    <row r="522" spans="2:2" ht="17.25" thickBot="1">
      <c r="B522" s="14"/>
    </row>
    <row r="523" spans="2:2" ht="17.25" thickBot="1">
      <c r="B523" s="14"/>
    </row>
    <row r="524" spans="2:2" ht="17.25" thickBot="1">
      <c r="B524" s="14"/>
    </row>
    <row r="525" spans="2:2" ht="17.25" thickBot="1">
      <c r="B525" s="14"/>
    </row>
    <row r="526" spans="2:2" ht="17.25" thickBot="1">
      <c r="B526" s="14"/>
    </row>
    <row r="527" spans="2:2" ht="17.25" thickBot="1">
      <c r="B527" s="14"/>
    </row>
    <row r="528" spans="2:2" ht="17.25" thickBot="1">
      <c r="B528" s="14"/>
    </row>
    <row r="529" spans="2:2" ht="17.25" thickBot="1">
      <c r="B529" s="14"/>
    </row>
    <row r="530" spans="2:2" ht="17.25" thickBot="1">
      <c r="B530" s="14"/>
    </row>
    <row r="531" spans="2:2" ht="17.25" thickBot="1">
      <c r="B531" s="14"/>
    </row>
    <row r="532" spans="2:2" ht="17.25" thickBot="1">
      <c r="B532" s="14"/>
    </row>
    <row r="533" spans="2:2" ht="17.25" thickBot="1">
      <c r="B533" s="14"/>
    </row>
    <row r="534" spans="2:2" ht="17.25" thickBot="1">
      <c r="B534" s="14"/>
    </row>
    <row r="535" spans="2:2" ht="17.25" thickBot="1">
      <c r="B535" s="14"/>
    </row>
    <row r="536" spans="2:2" ht="17.25" thickBot="1">
      <c r="B536" s="14"/>
    </row>
    <row r="537" spans="2:2" ht="17.25" thickBot="1">
      <c r="B537" s="14"/>
    </row>
    <row r="538" spans="2:2" ht="17.25" thickBot="1">
      <c r="B538" s="14"/>
    </row>
    <row r="539" spans="2:2" ht="17.25" thickBot="1">
      <c r="B539" s="14"/>
    </row>
    <row r="540" spans="2:2" ht="17.25" thickBot="1">
      <c r="B540" s="14"/>
    </row>
    <row r="541" spans="2:2" ht="17.25" thickBot="1">
      <c r="B541" s="14"/>
    </row>
    <row r="542" spans="2:2" ht="17.25" thickBot="1">
      <c r="B542" s="14"/>
    </row>
    <row r="543" spans="2:2" ht="17.25" thickBot="1">
      <c r="B543" s="14"/>
    </row>
    <row r="544" spans="2:2" ht="17.25" thickBot="1">
      <c r="B544" s="14"/>
    </row>
    <row r="545" spans="2:2" ht="17.25" thickBot="1">
      <c r="B545" s="14"/>
    </row>
    <row r="546" spans="2:2" ht="17.25" thickBot="1">
      <c r="B546" s="14"/>
    </row>
    <row r="547" spans="2:2" ht="17.25" thickBot="1">
      <c r="B547" s="14"/>
    </row>
    <row r="548" spans="2:2" ht="17.25" thickBot="1">
      <c r="B548" s="14"/>
    </row>
    <row r="549" spans="2:2" ht="17.25" thickBot="1">
      <c r="B549" s="14"/>
    </row>
    <row r="550" spans="2:2" ht="17.25" thickBot="1">
      <c r="B550" s="14"/>
    </row>
    <row r="551" spans="2:2" ht="17.25" thickBot="1">
      <c r="B551" s="14"/>
    </row>
    <row r="552" spans="2:2" ht="17.25" thickBot="1">
      <c r="B552" s="14"/>
    </row>
    <row r="553" spans="2:2" ht="17.25" thickBot="1">
      <c r="B553" s="14"/>
    </row>
    <row r="554" spans="2:2" ht="17.25" thickBot="1">
      <c r="B554" s="14"/>
    </row>
    <row r="555" spans="2:2" ht="17.25" thickBot="1">
      <c r="B555" s="14"/>
    </row>
    <row r="556" spans="2:2" ht="17.25" thickBot="1">
      <c r="B556" s="14"/>
    </row>
    <row r="557" spans="2:2" ht="17.25" thickBot="1">
      <c r="B557" s="14"/>
    </row>
    <row r="558" spans="2:2" ht="17.25" thickBot="1">
      <c r="B558" s="14"/>
    </row>
    <row r="559" spans="2:2" ht="17.25" thickBot="1">
      <c r="B559" s="14"/>
    </row>
    <row r="560" spans="2:2" ht="17.25" thickBot="1">
      <c r="B560" s="14"/>
    </row>
    <row r="561" spans="2:2" ht="17.25" thickBot="1">
      <c r="B561" s="14"/>
    </row>
    <row r="562" spans="2:2" ht="17.25" thickBot="1">
      <c r="B562" s="14"/>
    </row>
    <row r="563" spans="2:2" ht="17.25" thickBot="1">
      <c r="B563" s="14"/>
    </row>
    <row r="564" spans="2:2" ht="17.25" thickBot="1">
      <c r="B564" s="14"/>
    </row>
    <row r="565" spans="2:2" ht="17.25" thickBot="1">
      <c r="B565" s="14"/>
    </row>
    <row r="566" spans="2:2" ht="17.25" thickBot="1">
      <c r="B566" s="14"/>
    </row>
    <row r="567" spans="2:2" ht="17.25" thickBot="1">
      <c r="B567" s="14"/>
    </row>
    <row r="568" spans="2:2" ht="17.25" thickBot="1">
      <c r="B568" s="14"/>
    </row>
    <row r="569" spans="2:2" ht="17.25" thickBot="1">
      <c r="B569" s="14"/>
    </row>
    <row r="570" spans="2:2" ht="17.25" thickBot="1">
      <c r="B570" s="14"/>
    </row>
    <row r="571" spans="2:2" ht="17.25" thickBot="1">
      <c r="B571" s="14"/>
    </row>
    <row r="572" spans="2:2" ht="17.25" thickBot="1">
      <c r="B572" s="14"/>
    </row>
    <row r="573" spans="2:2" ht="17.25" thickBot="1">
      <c r="B573" s="14"/>
    </row>
    <row r="574" spans="2:2" ht="17.25" thickBot="1">
      <c r="B574" s="14"/>
    </row>
    <row r="575" spans="2:2" ht="17.25" thickBot="1">
      <c r="B575" s="14"/>
    </row>
    <row r="576" spans="2:2" ht="17.25" thickBot="1">
      <c r="B576" s="14"/>
    </row>
    <row r="577" spans="2:2" ht="17.25" thickBot="1">
      <c r="B577" s="14"/>
    </row>
    <row r="578" spans="2:2" ht="17.25" thickBot="1">
      <c r="B578" s="14"/>
    </row>
    <row r="579" spans="2:2" ht="17.25" thickBot="1">
      <c r="B579" s="14"/>
    </row>
    <row r="580" spans="2:2" ht="17.25" thickBot="1">
      <c r="B580" s="14"/>
    </row>
    <row r="581" spans="2:2" ht="17.25" thickBot="1">
      <c r="B581" s="14"/>
    </row>
    <row r="582" spans="2:2" ht="17.25" thickBot="1">
      <c r="B582" s="14"/>
    </row>
    <row r="583" spans="2:2" ht="17.25" thickBot="1">
      <c r="B583" s="14"/>
    </row>
    <row r="584" spans="2:2" ht="17.25" thickBot="1">
      <c r="B584" s="14"/>
    </row>
    <row r="585" spans="2:2" ht="17.25" thickBot="1">
      <c r="B585" s="14"/>
    </row>
    <row r="586" spans="2:2" ht="17.25" thickBot="1">
      <c r="B586" s="14"/>
    </row>
    <row r="587" spans="2:2" ht="17.25" thickBot="1">
      <c r="B587" s="14"/>
    </row>
    <row r="588" spans="2:2" ht="17.25" thickBot="1">
      <c r="B588" s="14"/>
    </row>
    <row r="589" spans="2:2" ht="17.25" thickBot="1">
      <c r="B589" s="14"/>
    </row>
    <row r="590" spans="2:2" ht="17.25" thickBot="1">
      <c r="B590" s="14"/>
    </row>
    <row r="591" spans="2:2" ht="17.25" thickBot="1">
      <c r="B591" s="14"/>
    </row>
    <row r="592" spans="2:2" ht="17.25" thickBot="1">
      <c r="B592" s="14"/>
    </row>
    <row r="593" spans="2:2" ht="17.25" thickBot="1">
      <c r="B593" s="14"/>
    </row>
    <row r="594" spans="2:2" ht="17.25" thickBot="1">
      <c r="B594" s="14"/>
    </row>
    <row r="595" spans="2:2" ht="17.25" thickBot="1">
      <c r="B595" s="14"/>
    </row>
    <row r="596" spans="2:2" ht="17.25" thickBot="1">
      <c r="B596" s="14"/>
    </row>
    <row r="597" spans="2:2" ht="17.25" thickBot="1">
      <c r="B597" s="14"/>
    </row>
    <row r="598" spans="2:2" ht="17.25" thickBot="1">
      <c r="B598" s="14"/>
    </row>
    <row r="599" spans="2:2" ht="17.25" thickBot="1">
      <c r="B599" s="14"/>
    </row>
    <row r="600" spans="2:2" ht="17.25" thickBot="1">
      <c r="B600" s="14"/>
    </row>
    <row r="601" spans="2:2" ht="17.25" thickBot="1">
      <c r="B601" s="14"/>
    </row>
    <row r="602" spans="2:2" ht="17.25" thickBot="1">
      <c r="B602" s="14"/>
    </row>
    <row r="603" spans="2:2" ht="17.25" thickBot="1">
      <c r="B603" s="14"/>
    </row>
    <row r="604" spans="2:2" ht="17.25" thickBot="1">
      <c r="B604" s="14"/>
    </row>
    <row r="605" spans="2:2" ht="17.25" thickBot="1">
      <c r="B605" s="14"/>
    </row>
    <row r="606" spans="2:2" ht="17.25" thickBot="1">
      <c r="B606" s="14"/>
    </row>
    <row r="607" spans="2:2" ht="17.25" thickBot="1">
      <c r="B607" s="14"/>
    </row>
    <row r="608" spans="2:2" ht="17.25" thickBot="1">
      <c r="B608" s="14"/>
    </row>
    <row r="609" spans="2:2" ht="17.25" thickBot="1">
      <c r="B609" s="14"/>
    </row>
    <row r="610" spans="2:2" ht="17.25" thickBot="1">
      <c r="B610" s="14"/>
    </row>
    <row r="611" spans="2:2" ht="17.25" thickBot="1">
      <c r="B611" s="14"/>
    </row>
    <row r="612" spans="2:2" ht="17.25" thickBot="1">
      <c r="B612" s="14"/>
    </row>
    <row r="613" spans="2:2" ht="17.25" thickBot="1">
      <c r="B613" s="14"/>
    </row>
    <row r="614" spans="2:2" ht="17.25" thickBot="1">
      <c r="B614" s="14"/>
    </row>
    <row r="615" spans="2:2" ht="17.25" thickBot="1">
      <c r="B615" s="14"/>
    </row>
    <row r="616" spans="2:2" ht="17.25" thickBot="1">
      <c r="B616" s="14"/>
    </row>
    <row r="617" spans="2:2" ht="17.25" thickBot="1">
      <c r="B617" s="14"/>
    </row>
    <row r="618" spans="2:2" ht="17.25" thickBot="1">
      <c r="B618" s="14"/>
    </row>
    <row r="619" spans="2:2" ht="17.25" thickBot="1">
      <c r="B619" s="14"/>
    </row>
    <row r="620" spans="2:2" ht="17.25" thickBot="1">
      <c r="B620" s="14"/>
    </row>
    <row r="621" spans="2:2" ht="17.25" thickBot="1">
      <c r="B621" s="14"/>
    </row>
    <row r="622" spans="2:2" ht="17.25" thickBot="1">
      <c r="B622" s="14"/>
    </row>
    <row r="623" spans="2:2" ht="17.25" thickBot="1">
      <c r="B623" s="14"/>
    </row>
    <row r="624" spans="2:2" ht="17.25" thickBot="1">
      <c r="B624" s="14"/>
    </row>
    <row r="625" spans="2:2" ht="17.25" thickBot="1">
      <c r="B625" s="14"/>
    </row>
    <row r="626" spans="2:2" ht="17.25" thickBot="1">
      <c r="B626" s="14"/>
    </row>
    <row r="627" spans="2:2" ht="17.25" thickBot="1">
      <c r="B627" s="14"/>
    </row>
    <row r="628" spans="2:2" ht="17.25" thickBot="1">
      <c r="B628" s="14"/>
    </row>
    <row r="629" spans="2:2" ht="17.25" thickBot="1">
      <c r="B629" s="14"/>
    </row>
    <row r="630" spans="2:2" ht="17.25" thickBot="1">
      <c r="B630" s="14"/>
    </row>
    <row r="631" spans="2:2" ht="17.25" thickBot="1">
      <c r="B631" s="14"/>
    </row>
    <row r="632" spans="2:2" ht="17.25" thickBot="1">
      <c r="B632" s="14"/>
    </row>
    <row r="633" spans="2:2" ht="17.25" thickBot="1">
      <c r="B633" s="14"/>
    </row>
    <row r="634" spans="2:2" ht="17.25" thickBot="1">
      <c r="B634" s="14"/>
    </row>
    <row r="635" spans="2:2" ht="17.25" thickBot="1">
      <c r="B635" s="14"/>
    </row>
    <row r="636" spans="2:2" ht="17.25" thickBot="1">
      <c r="B636" s="14"/>
    </row>
    <row r="637" spans="2:2" ht="17.25" thickBot="1">
      <c r="B637" s="14"/>
    </row>
    <row r="638" spans="2:2" ht="17.25" thickBot="1">
      <c r="B638" s="14"/>
    </row>
    <row r="639" spans="2:2" ht="17.25" thickBot="1">
      <c r="B639" s="14"/>
    </row>
    <row r="640" spans="2:2" ht="17.25" thickBot="1">
      <c r="B640" s="14"/>
    </row>
    <row r="641" spans="2:2" ht="17.25" thickBot="1">
      <c r="B641" s="14"/>
    </row>
    <row r="642" spans="2:2" ht="17.25" thickBot="1">
      <c r="B642" s="14"/>
    </row>
    <row r="643" spans="2:2" ht="17.25" thickBot="1">
      <c r="B643" s="14"/>
    </row>
    <row r="644" spans="2:2" ht="17.25" thickBot="1">
      <c r="B644" s="14"/>
    </row>
    <row r="645" spans="2:2" ht="17.25" thickBot="1">
      <c r="B645" s="14"/>
    </row>
    <row r="646" spans="2:2" ht="17.25" thickBot="1">
      <c r="B646" s="14"/>
    </row>
    <row r="647" spans="2:2" ht="17.25" thickBot="1">
      <c r="B647" s="14"/>
    </row>
    <row r="648" spans="2:2" ht="17.25" thickBot="1">
      <c r="B648" s="14"/>
    </row>
    <row r="649" spans="2:2" ht="17.25" thickBot="1">
      <c r="B649" s="14"/>
    </row>
    <row r="650" spans="2:2" ht="17.25" thickBot="1">
      <c r="B650" s="14"/>
    </row>
    <row r="651" spans="2:2" ht="17.25" thickBot="1">
      <c r="B651" s="14"/>
    </row>
    <row r="652" spans="2:2" ht="17.25" thickBot="1">
      <c r="B652" s="14"/>
    </row>
    <row r="653" spans="2:2" ht="17.25" thickBot="1">
      <c r="B653" s="14"/>
    </row>
    <row r="654" spans="2:2" ht="17.25" thickBot="1">
      <c r="B654" s="14"/>
    </row>
    <row r="655" spans="2:2" ht="17.25" thickBot="1">
      <c r="B655" s="14"/>
    </row>
    <row r="656" spans="2:2" ht="17.25" thickBot="1">
      <c r="B656" s="14"/>
    </row>
    <row r="657" spans="2:2" ht="17.25" thickBot="1">
      <c r="B657" s="14"/>
    </row>
    <row r="658" spans="2:2" ht="17.25" thickBot="1">
      <c r="B658" s="14"/>
    </row>
    <row r="659" spans="2:2" ht="17.25" thickBot="1">
      <c r="B659" s="14"/>
    </row>
    <row r="660" spans="2:2" ht="17.25" thickBot="1">
      <c r="B660" s="14"/>
    </row>
    <row r="661" spans="2:2" ht="17.25" thickBot="1">
      <c r="B661" s="14"/>
    </row>
    <row r="662" spans="2:2" ht="17.25" thickBot="1">
      <c r="B662" s="14"/>
    </row>
    <row r="663" spans="2:2" ht="17.25" thickBot="1">
      <c r="B663" s="14"/>
    </row>
    <row r="664" spans="2:2" ht="17.25" thickBot="1">
      <c r="B664" s="14"/>
    </row>
    <row r="665" spans="2:2" ht="17.25" thickBot="1">
      <c r="B665" s="14"/>
    </row>
    <row r="666" spans="2:2" ht="17.25" thickBot="1">
      <c r="B666" s="14"/>
    </row>
    <row r="667" spans="2:2" ht="17.25" thickBot="1">
      <c r="B667" s="14"/>
    </row>
    <row r="668" spans="2:2" ht="17.25" thickBot="1">
      <c r="B668" s="14"/>
    </row>
    <row r="669" spans="2:2" ht="17.25" thickBot="1">
      <c r="B669" s="14"/>
    </row>
    <row r="670" spans="2:2" ht="17.25" thickBot="1">
      <c r="B670" s="14"/>
    </row>
    <row r="671" spans="2:2" ht="17.25" thickBot="1">
      <c r="B671" s="14"/>
    </row>
    <row r="672" spans="2:2" ht="17.25" thickBot="1">
      <c r="B672" s="14"/>
    </row>
    <row r="673" spans="2:2" ht="17.25" thickBot="1">
      <c r="B673" s="14"/>
    </row>
    <row r="674" spans="2:2" ht="17.25" thickBot="1">
      <c r="B674" s="14"/>
    </row>
    <row r="675" spans="2:2" ht="17.25" thickBot="1">
      <c r="B675" s="14"/>
    </row>
    <row r="676" spans="2:2" ht="17.25" thickBot="1">
      <c r="B676" s="14"/>
    </row>
    <row r="677" spans="2:2" ht="17.25" thickBot="1">
      <c r="B677" s="14"/>
    </row>
    <row r="678" spans="2:2" ht="17.25" thickBot="1">
      <c r="B678" s="14"/>
    </row>
    <row r="679" spans="2:2" ht="17.25" thickBot="1">
      <c r="B679" s="14"/>
    </row>
    <row r="680" spans="2:2" ht="17.25" thickBot="1">
      <c r="B680" s="14"/>
    </row>
    <row r="681" spans="2:2" ht="17.25" thickBot="1">
      <c r="B681" s="14"/>
    </row>
    <row r="682" spans="2:2" ht="17.25" thickBot="1">
      <c r="B682" s="14"/>
    </row>
    <row r="683" spans="2:2" ht="17.25" thickBot="1">
      <c r="B683" s="14"/>
    </row>
    <row r="684" spans="2:2" ht="17.25" thickBot="1">
      <c r="B684" s="14"/>
    </row>
    <row r="685" spans="2:2" ht="17.25" thickBot="1">
      <c r="B685" s="14"/>
    </row>
    <row r="686" spans="2:2" ht="17.25" thickBot="1">
      <c r="B686" s="14"/>
    </row>
    <row r="687" spans="2:2" ht="17.25" thickBot="1">
      <c r="B687" s="14"/>
    </row>
    <row r="688" spans="2:2" ht="17.25" thickBot="1">
      <c r="B688" s="14"/>
    </row>
    <row r="689" spans="2:2" ht="17.25" thickBot="1">
      <c r="B689" s="14"/>
    </row>
    <row r="690" spans="2:2" ht="17.25" thickBot="1">
      <c r="B690" s="14"/>
    </row>
    <row r="691" spans="2:2" ht="17.25" thickBot="1">
      <c r="B691" s="14"/>
    </row>
    <row r="692" spans="2:2" ht="17.25" thickBot="1">
      <c r="B692" s="14"/>
    </row>
    <row r="693" spans="2:2" ht="17.25" thickBot="1">
      <c r="B693" s="14"/>
    </row>
    <row r="694" spans="2:2" ht="17.25" thickBot="1">
      <c r="B694" s="14"/>
    </row>
    <row r="695" spans="2:2" ht="17.25" thickBot="1">
      <c r="B695" s="14"/>
    </row>
    <row r="696" spans="2:2" ht="17.25" thickBot="1">
      <c r="B696" s="14"/>
    </row>
    <row r="697" spans="2:2" ht="17.25" thickBot="1">
      <c r="B697" s="14"/>
    </row>
    <row r="698" spans="2:2" ht="17.25" thickBot="1">
      <c r="B698" s="14"/>
    </row>
    <row r="699" spans="2:2" ht="17.25" thickBot="1">
      <c r="B699" s="14"/>
    </row>
    <row r="700" spans="2:2" ht="17.25" thickBot="1">
      <c r="B700" s="14"/>
    </row>
    <row r="701" spans="2:2" ht="17.25" thickBot="1">
      <c r="B701" s="14"/>
    </row>
    <row r="702" spans="2:2" ht="17.25" thickBot="1">
      <c r="B702" s="14"/>
    </row>
    <row r="703" spans="2:2" ht="17.25" thickBot="1">
      <c r="B703" s="14"/>
    </row>
    <row r="704" spans="2:2" ht="17.25" thickBot="1">
      <c r="B704" s="14"/>
    </row>
    <row r="705" spans="2:2" ht="17.25" thickBot="1">
      <c r="B705" s="14"/>
    </row>
    <row r="706" spans="2:2" ht="17.25" thickBot="1">
      <c r="B706" s="14"/>
    </row>
    <row r="707" spans="2:2" ht="17.25" thickBot="1">
      <c r="B707" s="14"/>
    </row>
    <row r="708" spans="2:2" ht="17.25" thickBot="1">
      <c r="B708" s="14"/>
    </row>
    <row r="709" spans="2:2" ht="17.25" thickBot="1">
      <c r="B709" s="14"/>
    </row>
    <row r="710" spans="2:2" ht="17.25" thickBot="1">
      <c r="B710" s="14"/>
    </row>
    <row r="711" spans="2:2" ht="17.25" thickBot="1">
      <c r="B711" s="14"/>
    </row>
    <row r="712" spans="2:2" ht="17.25" thickBot="1">
      <c r="B712" s="14"/>
    </row>
    <row r="713" spans="2:2" ht="17.25" thickBot="1">
      <c r="B713" s="14"/>
    </row>
    <row r="714" spans="2:2" ht="17.25" thickBot="1">
      <c r="B714" s="14"/>
    </row>
    <row r="715" spans="2:2" ht="17.25" thickBot="1">
      <c r="B715" s="14"/>
    </row>
    <row r="716" spans="2:2" ht="17.25" thickBot="1">
      <c r="B716" s="14"/>
    </row>
    <row r="717" spans="2:2" ht="17.25" thickBot="1">
      <c r="B717" s="14"/>
    </row>
    <row r="718" spans="2:2" ht="17.25" thickBot="1">
      <c r="B718" s="14"/>
    </row>
    <row r="719" spans="2:2" ht="17.25" thickBot="1">
      <c r="B719" s="14"/>
    </row>
    <row r="720" spans="2:2" ht="17.25" thickBot="1">
      <c r="B720" s="14"/>
    </row>
    <row r="721" spans="2:2" ht="17.25" thickBot="1">
      <c r="B721" s="14"/>
    </row>
    <row r="722" spans="2:2" ht="17.25" thickBot="1">
      <c r="B722" s="14"/>
    </row>
    <row r="723" spans="2:2" ht="17.25" thickBot="1">
      <c r="B723" s="14"/>
    </row>
    <row r="724" spans="2:2" ht="17.25" thickBot="1">
      <c r="B724" s="14"/>
    </row>
    <row r="725" spans="2:2" ht="17.25" thickBot="1">
      <c r="B725" s="14"/>
    </row>
    <row r="726" spans="2:2" ht="17.25" thickBot="1">
      <c r="B726" s="14"/>
    </row>
    <row r="727" spans="2:2" ht="17.25" thickBot="1">
      <c r="B727" s="14"/>
    </row>
    <row r="728" spans="2:2" ht="17.25" thickBot="1">
      <c r="B728" s="14"/>
    </row>
    <row r="729" spans="2:2" ht="17.25" thickBot="1">
      <c r="B729" s="14"/>
    </row>
    <row r="730" spans="2:2" ht="17.25" thickBot="1">
      <c r="B730" s="14"/>
    </row>
    <row r="731" spans="2:2" ht="17.25" thickBot="1">
      <c r="B731" s="14"/>
    </row>
    <row r="732" spans="2:2" ht="17.25" thickBot="1">
      <c r="B732" s="14"/>
    </row>
    <row r="733" spans="2:2" ht="17.25" thickBot="1">
      <c r="B733" s="14"/>
    </row>
    <row r="734" spans="2:2" ht="17.25" thickBot="1">
      <c r="B734" s="14"/>
    </row>
    <row r="735" spans="2:2" ht="17.25" thickBot="1">
      <c r="B735" s="14"/>
    </row>
    <row r="736" spans="2:2" ht="17.25" thickBot="1">
      <c r="B736" s="14"/>
    </row>
    <row r="737" spans="2:2" ht="17.25" thickBot="1">
      <c r="B737" s="14"/>
    </row>
    <row r="738" spans="2:2" ht="17.25" thickBot="1">
      <c r="B738" s="14"/>
    </row>
    <row r="739" spans="2:2" ht="17.25" thickBot="1">
      <c r="B739" s="14"/>
    </row>
    <row r="740" spans="2:2" ht="17.25" thickBot="1">
      <c r="B740" s="14"/>
    </row>
    <row r="741" spans="2:2" ht="17.25" thickBot="1">
      <c r="B741" s="14"/>
    </row>
    <row r="742" spans="2:2" ht="17.25" thickBot="1">
      <c r="B742" s="14"/>
    </row>
    <row r="743" spans="2:2" ht="17.25" thickBot="1">
      <c r="B743" s="14"/>
    </row>
    <row r="744" spans="2:2" ht="17.25" thickBot="1">
      <c r="B744" s="14"/>
    </row>
    <row r="745" spans="2:2" ht="17.25" thickBot="1">
      <c r="B745" s="14"/>
    </row>
    <row r="746" spans="2:2" ht="17.25" thickBot="1">
      <c r="B746" s="14"/>
    </row>
    <row r="747" spans="2:2" ht="17.25" thickBot="1">
      <c r="B747" s="14"/>
    </row>
    <row r="748" spans="2:2" ht="17.25" thickBot="1">
      <c r="B748" s="14"/>
    </row>
    <row r="749" spans="2:2" ht="17.25" thickBot="1">
      <c r="B749" s="14"/>
    </row>
    <row r="750" spans="2:2" ht="17.25" thickBot="1">
      <c r="B750" s="14"/>
    </row>
    <row r="751" spans="2:2" ht="17.25" thickBot="1">
      <c r="B751" s="14"/>
    </row>
    <row r="752" spans="2:2" ht="17.25" thickBot="1">
      <c r="B752" s="14"/>
    </row>
    <row r="753" spans="2:2" ht="17.25" thickBot="1">
      <c r="B753" s="14"/>
    </row>
    <row r="754" spans="2:2" ht="17.25" thickBot="1">
      <c r="B754" s="14"/>
    </row>
    <row r="755" spans="2:2" ht="17.25" thickBot="1">
      <c r="B755" s="14"/>
    </row>
    <row r="756" spans="2:2" ht="17.25" thickBot="1">
      <c r="B756" s="14"/>
    </row>
    <row r="757" spans="2:2" ht="17.25" thickBot="1">
      <c r="B757" s="14"/>
    </row>
    <row r="758" spans="2:2" ht="17.25" thickBot="1">
      <c r="B758" s="14"/>
    </row>
    <row r="759" spans="2:2" ht="17.25" thickBot="1">
      <c r="B759" s="14"/>
    </row>
    <row r="760" spans="2:2" ht="17.25" thickBot="1">
      <c r="B760" s="14"/>
    </row>
    <row r="761" spans="2:2" ht="17.25" thickBot="1">
      <c r="B761" s="14"/>
    </row>
    <row r="762" spans="2:2" ht="17.25" thickBot="1">
      <c r="B762" s="14"/>
    </row>
    <row r="763" spans="2:2" ht="17.25" thickBot="1">
      <c r="B763" s="14"/>
    </row>
    <row r="764" spans="2:2" ht="17.25" thickBot="1">
      <c r="B764" s="14"/>
    </row>
    <row r="765" spans="2:2" ht="17.25" thickBot="1">
      <c r="B765" s="14"/>
    </row>
    <row r="766" spans="2:2" ht="17.25" thickBot="1">
      <c r="B766" s="14"/>
    </row>
    <row r="767" spans="2:2" ht="17.25" thickBot="1">
      <c r="B767" s="14"/>
    </row>
    <row r="768" spans="2:2" ht="17.25" thickBot="1">
      <c r="B768" s="14"/>
    </row>
    <row r="769" spans="2:2" ht="17.25" thickBot="1">
      <c r="B769" s="14"/>
    </row>
    <row r="770" spans="2:2" ht="17.25" thickBot="1">
      <c r="B770" s="14"/>
    </row>
    <row r="771" spans="2:2" ht="17.25" thickBot="1">
      <c r="B771" s="14"/>
    </row>
    <row r="772" spans="2:2" ht="17.25" thickBot="1">
      <c r="B772" s="14"/>
    </row>
    <row r="773" spans="2:2" ht="17.25" thickBot="1">
      <c r="B773" s="14"/>
    </row>
    <row r="774" spans="2:2" ht="17.25" thickBot="1">
      <c r="B774" s="14"/>
    </row>
    <row r="775" spans="2:2" ht="17.25" thickBot="1">
      <c r="B775" s="14"/>
    </row>
    <row r="776" spans="2:2" ht="17.25" thickBot="1">
      <c r="B776" s="14"/>
    </row>
    <row r="777" spans="2:2" ht="17.25" thickBot="1">
      <c r="B777" s="14"/>
    </row>
    <row r="778" spans="2:2" ht="17.25" thickBot="1">
      <c r="B778" s="14"/>
    </row>
    <row r="779" spans="2:2" ht="17.25" thickBot="1">
      <c r="B779" s="14"/>
    </row>
    <row r="780" spans="2:2" ht="17.25" thickBot="1">
      <c r="B780" s="14"/>
    </row>
    <row r="781" spans="2:2" ht="17.25" thickBot="1">
      <c r="B781" s="14"/>
    </row>
    <row r="782" spans="2:2" ht="17.25" thickBot="1">
      <c r="B782" s="14"/>
    </row>
    <row r="783" spans="2:2" ht="17.25" thickBot="1">
      <c r="B783" s="14"/>
    </row>
    <row r="784" spans="2:2" ht="17.25" thickBot="1">
      <c r="B784" s="14"/>
    </row>
    <row r="785" spans="2:2" ht="17.25" thickBot="1">
      <c r="B785" s="14"/>
    </row>
    <row r="786" spans="2:2" ht="17.25" thickBot="1">
      <c r="B786" s="14"/>
    </row>
    <row r="787" spans="2:2" ht="17.25" thickBot="1">
      <c r="B787" s="14"/>
    </row>
    <row r="788" spans="2:2" ht="17.25" thickBot="1">
      <c r="B788" s="14"/>
    </row>
    <row r="789" spans="2:2" ht="17.25" thickBot="1">
      <c r="B789" s="14"/>
    </row>
    <row r="790" spans="2:2" ht="17.25" thickBot="1">
      <c r="B790" s="14"/>
    </row>
    <row r="791" spans="2:2" ht="17.25" thickBot="1">
      <c r="B791" s="14"/>
    </row>
    <row r="792" spans="2:2" ht="17.25" thickBot="1">
      <c r="B792" s="14"/>
    </row>
    <row r="793" spans="2:2" ht="17.25" thickBot="1">
      <c r="B793" s="14"/>
    </row>
    <row r="794" spans="2:2" ht="17.25" thickBot="1">
      <c r="B794" s="14"/>
    </row>
    <row r="795" spans="2:2" ht="17.25" thickBot="1">
      <c r="B795" s="14"/>
    </row>
    <row r="796" spans="2:2" ht="17.25" thickBot="1">
      <c r="B796" s="14"/>
    </row>
    <row r="797" spans="2:2" ht="17.25" thickBot="1">
      <c r="B797" s="14"/>
    </row>
    <row r="798" spans="2:2" ht="17.25" thickBot="1">
      <c r="B798" s="14"/>
    </row>
    <row r="799" spans="2:2" ht="17.25" thickBot="1">
      <c r="B799" s="14"/>
    </row>
    <row r="800" spans="2:2" ht="17.25" thickBot="1">
      <c r="B800" s="14"/>
    </row>
    <row r="801" spans="2:2" ht="17.25" thickBot="1">
      <c r="B801" s="14"/>
    </row>
    <row r="802" spans="2:2" ht="17.25" thickBot="1">
      <c r="B802" s="14"/>
    </row>
    <row r="803" spans="2:2" ht="17.25" thickBot="1">
      <c r="B803" s="14"/>
    </row>
    <row r="804" spans="2:2" ht="17.25" thickBot="1">
      <c r="B804" s="14"/>
    </row>
    <row r="805" spans="2:2" ht="17.25" thickBot="1">
      <c r="B805" s="14"/>
    </row>
    <row r="806" spans="2:2" ht="17.25" thickBot="1">
      <c r="B806" s="14"/>
    </row>
    <row r="807" spans="2:2" ht="17.25" thickBot="1">
      <c r="B807" s="14"/>
    </row>
    <row r="808" spans="2:2" ht="17.25" thickBot="1">
      <c r="B808" s="14"/>
    </row>
    <row r="809" spans="2:2" ht="17.25" thickBot="1">
      <c r="B809" s="14"/>
    </row>
    <row r="810" spans="2:2" ht="17.25" thickBot="1">
      <c r="B810" s="14"/>
    </row>
    <row r="811" spans="2:2" ht="17.25" thickBot="1">
      <c r="B811" s="14"/>
    </row>
    <row r="812" spans="2:2" ht="17.25" thickBot="1">
      <c r="B812" s="14"/>
    </row>
    <row r="813" spans="2:2" ht="17.25" thickBot="1">
      <c r="B813" s="14"/>
    </row>
    <row r="814" spans="2:2" ht="17.25" thickBot="1">
      <c r="B814" s="14"/>
    </row>
    <row r="815" spans="2:2" ht="17.25" thickBot="1">
      <c r="B815" s="14"/>
    </row>
    <row r="816" spans="2:2" ht="17.25" thickBot="1">
      <c r="B816" s="14"/>
    </row>
    <row r="817" spans="2:2" ht="17.25" thickBot="1">
      <c r="B817" s="14"/>
    </row>
    <row r="818" spans="2:2" ht="17.25" thickBot="1">
      <c r="B818" s="14"/>
    </row>
    <row r="819" spans="2:2" ht="17.25" thickBot="1">
      <c r="B819" s="14"/>
    </row>
    <row r="820" spans="2:2" ht="17.25" thickBot="1">
      <c r="B820" s="14"/>
    </row>
    <row r="821" spans="2:2" ht="17.25" thickBot="1">
      <c r="B821" s="14"/>
    </row>
    <row r="822" spans="2:2" ht="17.25" thickBot="1">
      <c r="B822" s="14"/>
    </row>
    <row r="823" spans="2:2" ht="17.25" thickBot="1">
      <c r="B823" s="14"/>
    </row>
    <row r="824" spans="2:2" ht="17.25" thickBot="1">
      <c r="B824" s="14"/>
    </row>
    <row r="825" spans="2:2" ht="17.25" thickBot="1">
      <c r="B825" s="14"/>
    </row>
    <row r="826" spans="2:2" ht="17.25" thickBot="1">
      <c r="B826" s="14"/>
    </row>
    <row r="827" spans="2:2" ht="17.25" thickBot="1">
      <c r="B827" s="14"/>
    </row>
    <row r="828" spans="2:2" ht="17.25" thickBot="1">
      <c r="B828" s="14"/>
    </row>
    <row r="829" spans="2:2" ht="17.25" thickBot="1">
      <c r="B829" s="14"/>
    </row>
    <row r="830" spans="2:2" ht="17.25" thickBot="1">
      <c r="B830" s="14"/>
    </row>
    <row r="831" spans="2:2" ht="17.25" thickBot="1">
      <c r="B831" s="14"/>
    </row>
    <row r="832" spans="2:2" ht="17.25" thickBot="1">
      <c r="B832" s="14"/>
    </row>
    <row r="833" spans="2:2" ht="17.25" thickBot="1">
      <c r="B833" s="14"/>
    </row>
    <row r="834" spans="2:2" ht="17.25" thickBot="1">
      <c r="B834" s="14"/>
    </row>
    <row r="835" spans="2:2" ht="17.25" thickBot="1">
      <c r="B835" s="14"/>
    </row>
    <row r="836" spans="2:2" ht="17.25" thickBot="1">
      <c r="B836" s="14"/>
    </row>
    <row r="837" spans="2:2" ht="17.25" thickBot="1">
      <c r="B837" s="14"/>
    </row>
    <row r="838" spans="2:2" ht="17.25" thickBot="1">
      <c r="B838" s="14"/>
    </row>
    <row r="839" spans="2:2" ht="17.25" thickBot="1">
      <c r="B839" s="14"/>
    </row>
    <row r="840" spans="2:2" ht="17.25" thickBot="1">
      <c r="B840" s="14"/>
    </row>
    <row r="841" spans="2:2" ht="17.25" thickBot="1">
      <c r="B841" s="14"/>
    </row>
    <row r="842" spans="2:2" ht="17.25" thickBot="1">
      <c r="B842" s="14"/>
    </row>
    <row r="843" spans="2:2" ht="17.25" thickBot="1">
      <c r="B843" s="14"/>
    </row>
    <row r="844" spans="2:2" ht="17.25" thickBot="1">
      <c r="B844" s="14"/>
    </row>
    <row r="845" spans="2:2" ht="17.25" thickBot="1">
      <c r="B845" s="14"/>
    </row>
    <row r="846" spans="2:2" ht="17.25" thickBot="1">
      <c r="B846" s="14"/>
    </row>
    <row r="847" spans="2:2" ht="17.25" thickBot="1">
      <c r="B847" s="14"/>
    </row>
    <row r="848" spans="2:2" ht="17.25" thickBot="1">
      <c r="B848" s="14"/>
    </row>
    <row r="849" spans="2:2" ht="17.25" thickBot="1">
      <c r="B849" s="14"/>
    </row>
    <row r="850" spans="2:2" ht="17.25" thickBot="1">
      <c r="B850" s="14"/>
    </row>
    <row r="851" spans="2:2" ht="17.25" thickBot="1">
      <c r="B851" s="14"/>
    </row>
    <row r="852" spans="2:2" ht="17.25" thickBot="1">
      <c r="B852" s="14"/>
    </row>
    <row r="853" spans="2:2" ht="17.25" thickBot="1">
      <c r="B853" s="14"/>
    </row>
    <row r="854" spans="2:2" ht="17.25" thickBot="1">
      <c r="B854" s="14"/>
    </row>
    <row r="855" spans="2:2" ht="17.25" thickBot="1">
      <c r="B855" s="14"/>
    </row>
    <row r="856" spans="2:2" ht="17.25" thickBot="1">
      <c r="B856" s="14"/>
    </row>
    <row r="857" spans="2:2" ht="17.25" thickBot="1">
      <c r="B857" s="14"/>
    </row>
    <row r="858" spans="2:2" ht="17.25" thickBot="1">
      <c r="B858" s="14"/>
    </row>
    <row r="859" spans="2:2" ht="17.25" thickBot="1">
      <c r="B859" s="14"/>
    </row>
    <row r="860" spans="2:2" ht="17.25" thickBot="1">
      <c r="B860" s="14"/>
    </row>
    <row r="861" spans="2:2" ht="17.25" thickBot="1">
      <c r="B861" s="14"/>
    </row>
    <row r="862" spans="2:2" ht="17.25" thickBot="1">
      <c r="B862" s="14"/>
    </row>
    <row r="863" spans="2:2" ht="17.25" thickBot="1">
      <c r="B863" s="14"/>
    </row>
    <row r="864" spans="2:2" ht="17.25" thickBot="1">
      <c r="B864" s="14"/>
    </row>
    <row r="865" spans="2:2" ht="17.25" thickBot="1">
      <c r="B865" s="14"/>
    </row>
    <row r="866" spans="2:2" ht="17.25" thickBot="1">
      <c r="B866" s="14"/>
    </row>
    <row r="867" spans="2:2" ht="17.25" thickBot="1">
      <c r="B867" s="14"/>
    </row>
    <row r="868" spans="2:2" ht="17.25" thickBot="1">
      <c r="B868" s="14"/>
    </row>
    <row r="869" spans="2:2" ht="17.25" thickBot="1">
      <c r="B869" s="14"/>
    </row>
    <row r="870" spans="2:2" ht="17.25" thickBot="1">
      <c r="B870" s="14"/>
    </row>
    <row r="871" spans="2:2" ht="17.25" thickBot="1">
      <c r="B871" s="14"/>
    </row>
    <row r="872" spans="2:2" ht="17.25" thickBot="1">
      <c r="B872" s="14"/>
    </row>
    <row r="873" spans="2:2" ht="17.25" thickBot="1">
      <c r="B873" s="14"/>
    </row>
    <row r="874" spans="2:2" ht="17.25" thickBot="1">
      <c r="B874" s="14"/>
    </row>
    <row r="875" spans="2:2" ht="17.25" thickBot="1">
      <c r="B875" s="14"/>
    </row>
    <row r="876" spans="2:2" ht="17.25" thickBot="1">
      <c r="B876" s="14"/>
    </row>
    <row r="877" spans="2:2" ht="17.25" thickBot="1">
      <c r="B877" s="14"/>
    </row>
    <row r="878" spans="2:2" ht="17.25" thickBot="1">
      <c r="B878" s="14"/>
    </row>
    <row r="879" spans="2:2" ht="17.25" thickBot="1">
      <c r="B879" s="14"/>
    </row>
    <row r="880" spans="2:2" ht="17.25" thickBot="1">
      <c r="B880" s="14"/>
    </row>
    <row r="881" spans="2:2" ht="17.25" thickBot="1">
      <c r="B881" s="14"/>
    </row>
    <row r="882" spans="2:2" ht="17.25" thickBot="1">
      <c r="B882" s="14"/>
    </row>
    <row r="883" spans="2:2" ht="17.25" thickBot="1">
      <c r="B883" s="14"/>
    </row>
    <row r="884" spans="2:2" ht="17.25" thickBot="1">
      <c r="B884" s="14"/>
    </row>
    <row r="885" spans="2:2" ht="17.25" thickBot="1">
      <c r="B885" s="14"/>
    </row>
    <row r="886" spans="2:2" ht="17.25" thickBot="1">
      <c r="B886" s="14"/>
    </row>
    <row r="887" spans="2:2" ht="17.25" thickBot="1">
      <c r="B887" s="14"/>
    </row>
    <row r="888" spans="2:2" ht="17.25" thickBot="1">
      <c r="B888" s="14"/>
    </row>
    <row r="889" spans="2:2" ht="17.25" thickBot="1">
      <c r="B889" s="14"/>
    </row>
    <row r="890" spans="2:2" ht="17.25" thickBot="1">
      <c r="B890" s="14"/>
    </row>
    <row r="891" spans="2:2" ht="17.25" thickBot="1">
      <c r="B891" s="14"/>
    </row>
    <row r="892" spans="2:2" ht="17.25" thickBot="1">
      <c r="B892" s="14"/>
    </row>
    <row r="893" spans="2:2" ht="17.25" thickBot="1">
      <c r="B893" s="14"/>
    </row>
    <row r="894" spans="2:2" ht="17.25" thickBot="1">
      <c r="B894" s="14"/>
    </row>
    <row r="895" spans="2:2" ht="17.25" thickBot="1">
      <c r="B895" s="14"/>
    </row>
    <row r="896" spans="2:2" ht="17.25" thickBot="1">
      <c r="B896" s="14"/>
    </row>
    <row r="897" spans="2:2" ht="17.25" thickBot="1">
      <c r="B897" s="14"/>
    </row>
    <row r="898" spans="2:2" ht="17.25" thickBot="1">
      <c r="B898" s="14"/>
    </row>
    <row r="899" spans="2:2" ht="17.25" thickBot="1">
      <c r="B899" s="14"/>
    </row>
    <row r="900" spans="2:2" ht="17.25" thickBot="1">
      <c r="B900" s="14"/>
    </row>
    <row r="901" spans="2:2" ht="17.25" thickBot="1">
      <c r="B901" s="14"/>
    </row>
    <row r="902" spans="2:2" ht="17.25" thickBot="1">
      <c r="B902" s="14"/>
    </row>
    <row r="903" spans="2:2" ht="17.25" thickBot="1">
      <c r="B903" s="14"/>
    </row>
    <row r="904" spans="2:2" ht="17.25" thickBot="1">
      <c r="B904" s="14"/>
    </row>
    <row r="905" spans="2:2" ht="17.25" thickBot="1">
      <c r="B905" s="14"/>
    </row>
    <row r="906" spans="2:2" ht="17.25" thickBot="1">
      <c r="B906" s="14"/>
    </row>
    <row r="907" spans="2:2" ht="17.25" thickBot="1">
      <c r="B907" s="14"/>
    </row>
    <row r="908" spans="2:2" ht="17.25" thickBot="1">
      <c r="B908" s="14"/>
    </row>
    <row r="909" spans="2:2" ht="17.25" thickBot="1">
      <c r="B909" s="14"/>
    </row>
    <row r="910" spans="2:2" ht="17.25" thickBot="1">
      <c r="B910" s="14"/>
    </row>
    <row r="911" spans="2:2" ht="17.25" thickBot="1">
      <c r="B911" s="14"/>
    </row>
    <row r="912" spans="2:2" ht="17.25" thickBot="1">
      <c r="B912" s="14"/>
    </row>
    <row r="913" spans="2:2" ht="17.25" thickBot="1">
      <c r="B913" s="14"/>
    </row>
    <row r="914" spans="2:2" ht="17.25" thickBot="1">
      <c r="B914" s="14"/>
    </row>
    <row r="915" spans="2:2" ht="17.25" thickBot="1">
      <c r="B915" s="14"/>
    </row>
    <row r="916" spans="2:2" ht="17.25" thickBot="1">
      <c r="B916" s="14"/>
    </row>
    <row r="917" spans="2:2" ht="17.25" thickBot="1">
      <c r="B917" s="14"/>
    </row>
    <row r="918" spans="2:2" ht="17.25" thickBot="1">
      <c r="B918" s="14"/>
    </row>
    <row r="919" spans="2:2" ht="17.25" thickBot="1">
      <c r="B919" s="14"/>
    </row>
    <row r="920" spans="2:2" ht="17.25" thickBot="1">
      <c r="B920" s="14"/>
    </row>
    <row r="921" spans="2:2" ht="17.25" thickBot="1">
      <c r="B921" s="14"/>
    </row>
    <row r="922" spans="2:2" ht="17.25" thickBot="1">
      <c r="B922" s="14"/>
    </row>
    <row r="923" spans="2:2" ht="17.25" thickBot="1">
      <c r="B923" s="14"/>
    </row>
    <row r="924" spans="2:2" ht="17.25" thickBot="1">
      <c r="B924" s="14"/>
    </row>
    <row r="925" spans="2:2" ht="17.25" thickBot="1">
      <c r="B925" s="14"/>
    </row>
    <row r="926" spans="2:2" ht="17.25" thickBot="1">
      <c r="B926" s="14"/>
    </row>
    <row r="927" spans="2:2" ht="17.25" thickBot="1">
      <c r="B927" s="14"/>
    </row>
    <row r="928" spans="2:2" ht="17.25" thickBot="1">
      <c r="B928" s="14"/>
    </row>
    <row r="929" spans="2:2" ht="17.25" thickBot="1">
      <c r="B929" s="14"/>
    </row>
    <row r="930" spans="2:2" ht="17.25" thickBot="1">
      <c r="B930" s="14"/>
    </row>
    <row r="931" spans="2:2" ht="17.25" thickBot="1">
      <c r="B931" s="14"/>
    </row>
    <row r="932" spans="2:2" ht="17.25" thickBot="1">
      <c r="B932" s="14"/>
    </row>
    <row r="933" spans="2:2" ht="17.25" thickBot="1">
      <c r="B933" s="14"/>
    </row>
    <row r="934" spans="2:2" ht="17.25" thickBot="1">
      <c r="B934" s="14"/>
    </row>
    <row r="935" spans="2:2" ht="17.25" thickBot="1">
      <c r="B935" s="14"/>
    </row>
    <row r="936" spans="2:2" ht="17.25" thickBot="1">
      <c r="B936" s="14"/>
    </row>
    <row r="937" spans="2:2" ht="17.25" thickBot="1">
      <c r="B937" s="14"/>
    </row>
    <row r="938" spans="2:2" ht="17.25" thickBot="1">
      <c r="B938" s="14"/>
    </row>
    <row r="939" spans="2:2" ht="17.25" thickBot="1">
      <c r="B939" s="14"/>
    </row>
    <row r="940" spans="2:2" ht="17.25" thickBot="1">
      <c r="B940" s="14"/>
    </row>
    <row r="941" spans="2:2" ht="17.25" thickBot="1">
      <c r="B941" s="14"/>
    </row>
    <row r="942" spans="2:2" ht="17.25" thickBot="1">
      <c r="B942" s="14"/>
    </row>
    <row r="943" spans="2:2" ht="17.25" thickBot="1">
      <c r="B943" s="14"/>
    </row>
    <row r="944" spans="2:2" ht="17.25" thickBot="1">
      <c r="B944" s="14"/>
    </row>
    <row r="945" spans="2:2" ht="17.25" thickBot="1">
      <c r="B945" s="14"/>
    </row>
    <row r="946" spans="2:2" ht="17.25" thickBot="1">
      <c r="B946" s="14"/>
    </row>
    <row r="947" spans="2:2" ht="17.25" thickBot="1">
      <c r="B947" s="14"/>
    </row>
    <row r="948" spans="2:2" ht="17.25" thickBot="1">
      <c r="B948" s="14"/>
    </row>
    <row r="949" spans="2:2" ht="17.25" thickBot="1">
      <c r="B949" s="14"/>
    </row>
    <row r="950" spans="2:2" ht="17.25" thickBot="1">
      <c r="B950" s="14"/>
    </row>
    <row r="951" spans="2:2" ht="17.25" thickBot="1">
      <c r="B951" s="14"/>
    </row>
    <row r="952" spans="2:2" ht="17.25" thickBot="1">
      <c r="B952" s="14"/>
    </row>
    <row r="953" spans="2:2" ht="17.25" thickBot="1">
      <c r="B953" s="14"/>
    </row>
    <row r="954" spans="2:2" ht="17.25" thickBot="1">
      <c r="B954" s="14"/>
    </row>
    <row r="955" spans="2:2" ht="17.25" thickBot="1">
      <c r="B955" s="14"/>
    </row>
    <row r="956" spans="2:2" ht="17.25" thickBot="1">
      <c r="B956" s="14"/>
    </row>
    <row r="957" spans="2:2" ht="17.25" thickBot="1">
      <c r="B957" s="14"/>
    </row>
    <row r="958" spans="2:2" ht="17.25" thickBot="1">
      <c r="B958" s="14"/>
    </row>
    <row r="959" spans="2:2" ht="17.25" thickBot="1">
      <c r="B959" s="14"/>
    </row>
    <row r="960" spans="2:2" ht="17.25" thickBot="1">
      <c r="B960" s="14"/>
    </row>
    <row r="961" spans="2:2" ht="17.25" thickBot="1">
      <c r="B961" s="14"/>
    </row>
    <row r="962" spans="2:2" ht="17.25" thickBot="1">
      <c r="B962" s="14"/>
    </row>
    <row r="963" spans="2:2" ht="17.25" thickBot="1">
      <c r="B963" s="14"/>
    </row>
    <row r="964" spans="2:2" ht="17.25" thickBot="1">
      <c r="B964" s="14"/>
    </row>
    <row r="965" spans="2:2" ht="17.25" thickBot="1">
      <c r="B965" s="14"/>
    </row>
    <row r="966" spans="2:2" ht="17.25" thickBot="1">
      <c r="B966" s="14"/>
    </row>
    <row r="967" spans="2:2" ht="17.25" thickBot="1">
      <c r="B967" s="14"/>
    </row>
    <row r="968" spans="2:2" ht="17.25" thickBot="1">
      <c r="B968" s="14"/>
    </row>
    <row r="969" spans="2:2" ht="17.25" thickBot="1">
      <c r="B969" s="14"/>
    </row>
    <row r="970" spans="2:2" ht="17.25" thickBot="1">
      <c r="B970" s="14"/>
    </row>
    <row r="971" spans="2:2" ht="17.25" thickBot="1">
      <c r="B971" s="14"/>
    </row>
    <row r="972" spans="2:2" ht="17.25" thickBot="1">
      <c r="B972" s="14"/>
    </row>
    <row r="973" spans="2:2" ht="17.25" thickBot="1">
      <c r="B973" s="14"/>
    </row>
    <row r="974" spans="2:2" ht="17.25" thickBot="1">
      <c r="B974" s="14"/>
    </row>
    <row r="975" spans="2:2" ht="17.25" thickBot="1">
      <c r="B975" s="14"/>
    </row>
    <row r="976" spans="2:2" ht="17.25" thickBot="1">
      <c r="B976" s="14"/>
    </row>
    <row r="977" spans="2:2" ht="17.25" thickBot="1">
      <c r="B977" s="14"/>
    </row>
    <row r="978" spans="2:2" ht="17.25" thickBot="1">
      <c r="B978" s="14"/>
    </row>
    <row r="979" spans="2:2" ht="17.25" thickBot="1">
      <c r="B979" s="14"/>
    </row>
    <row r="980" spans="2:2" ht="17.25" thickBot="1">
      <c r="B980" s="14"/>
    </row>
    <row r="981" spans="2:2" ht="17.25" thickBot="1">
      <c r="B981" s="14"/>
    </row>
    <row r="982" spans="2:2" ht="17.25" thickBot="1">
      <c r="B982" s="14"/>
    </row>
    <row r="983" spans="2:2" ht="17.25" thickBot="1">
      <c r="B983" s="14"/>
    </row>
    <row r="984" spans="2:2" ht="17.25" thickBot="1">
      <c r="B984" s="14"/>
    </row>
    <row r="985" spans="2:2" ht="17.25" thickBot="1">
      <c r="B985" s="14"/>
    </row>
    <row r="986" spans="2:2" ht="17.25" thickBot="1">
      <c r="B986" s="14"/>
    </row>
    <row r="987" spans="2:2" ht="17.25" thickBot="1">
      <c r="B987" s="14"/>
    </row>
    <row r="988" spans="2:2" ht="17.25" thickBot="1">
      <c r="B988" s="14"/>
    </row>
    <row r="989" spans="2:2" ht="17.25" thickBot="1">
      <c r="B989" s="14"/>
    </row>
    <row r="990" spans="2:2" ht="17.25" thickBot="1">
      <c r="B990" s="14"/>
    </row>
    <row r="991" spans="2:2" ht="17.25" thickBot="1">
      <c r="B991" s="14"/>
    </row>
    <row r="992" spans="2:2" ht="17.25" thickBot="1">
      <c r="B992" s="14"/>
    </row>
    <row r="993" spans="2:2" ht="17.25" thickBot="1">
      <c r="B993" s="14"/>
    </row>
    <row r="994" spans="2:2" ht="17.25" thickBot="1">
      <c r="B994" s="14"/>
    </row>
    <row r="995" spans="2:2" ht="17.25" thickBot="1">
      <c r="B995" s="14"/>
    </row>
    <row r="996" spans="2:2" ht="17.25" thickBot="1">
      <c r="B996" s="14"/>
    </row>
    <row r="997" spans="2:2" ht="17.25" thickBot="1">
      <c r="B997" s="14"/>
    </row>
    <row r="998" spans="2:2" ht="17.25" thickBot="1">
      <c r="B998" s="14"/>
    </row>
    <row r="999" spans="2:2" ht="17.25" thickBot="1">
      <c r="B999" s="14"/>
    </row>
    <row r="1000" spans="2:2" ht="17.25" thickBot="1">
      <c r="B1000" s="14"/>
    </row>
    <row r="1001" spans="2:2" ht="17.25" thickBot="1">
      <c r="B1001" s="14"/>
    </row>
    <row r="1002" spans="2:2" ht="17.25" thickBot="1">
      <c r="B1002" s="14"/>
    </row>
    <row r="1003" spans="2:2" ht="17.25" thickBot="1">
      <c r="B1003" s="14"/>
    </row>
    <row r="1004" spans="2:2" ht="17.25" thickBot="1">
      <c r="B1004" s="14"/>
    </row>
    <row r="1005" spans="2:2" ht="17.25" thickBot="1">
      <c r="B1005" s="14"/>
    </row>
    <row r="1006" spans="2:2" ht="17.25" thickBot="1">
      <c r="B1006" s="14"/>
    </row>
    <row r="1007" spans="2:2" ht="17.25" thickBot="1">
      <c r="B1007" s="14"/>
    </row>
    <row r="1008" spans="2:2" ht="17.25" thickBot="1">
      <c r="B1008" s="14"/>
    </row>
    <row r="1009" spans="2:2" ht="17.25" thickBot="1">
      <c r="B1009" s="14"/>
    </row>
    <row r="1010" spans="2:2" ht="17.25" thickBot="1">
      <c r="B1010" s="14"/>
    </row>
    <row r="1011" spans="2:2" ht="17.25" thickBot="1">
      <c r="B1011" s="14"/>
    </row>
    <row r="1012" spans="2:2" ht="17.25" thickBot="1">
      <c r="B1012" s="14"/>
    </row>
    <row r="1013" spans="2:2" ht="17.25" thickBot="1">
      <c r="B1013" s="14"/>
    </row>
    <row r="1014" spans="2:2" ht="17.25" thickBot="1">
      <c r="B1014" s="14"/>
    </row>
    <row r="1015" spans="2:2" ht="17.25" thickBot="1">
      <c r="B1015" s="14"/>
    </row>
    <row r="1016" spans="2:2" ht="17.25" thickBot="1">
      <c r="B1016" s="14"/>
    </row>
    <row r="1017" spans="2:2" ht="17.25" thickBot="1">
      <c r="B1017" s="14"/>
    </row>
    <row r="1018" spans="2:2" ht="17.25" thickBot="1">
      <c r="B1018" s="14"/>
    </row>
    <row r="1019" spans="2:2" ht="17.25" thickBot="1">
      <c r="B1019" s="14"/>
    </row>
    <row r="1020" spans="2:2" ht="17.25" thickBot="1">
      <c r="B1020" s="14"/>
    </row>
    <row r="1021" spans="2:2" ht="17.25" thickBot="1">
      <c r="B1021" s="14"/>
    </row>
    <row r="1022" spans="2:2" ht="17.25" thickBot="1">
      <c r="B1022" s="14"/>
    </row>
    <row r="1023" spans="2:2" ht="17.25" thickBot="1">
      <c r="B1023" s="14"/>
    </row>
    <row r="1024" spans="2:2" ht="17.25" thickBot="1">
      <c r="B1024" s="14"/>
    </row>
    <row r="1025" spans="2:2" ht="17.25" thickBot="1">
      <c r="B1025" s="14"/>
    </row>
    <row r="1026" spans="2:2" ht="17.25" thickBot="1">
      <c r="B1026" s="14"/>
    </row>
    <row r="1027" spans="2:2" ht="17.25" thickBot="1">
      <c r="B1027" s="14"/>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1">
    <pageSetUpPr fitToPage="1"/>
  </sheetPr>
  <dimension ref="A1:O92"/>
  <sheetViews>
    <sheetView view="pageBreakPreview" zoomScale="85" zoomScaleNormal="85" zoomScaleSheetLayoutView="85" workbookViewId="0">
      <selection activeCell="A21" sqref="A21"/>
    </sheetView>
  </sheetViews>
  <sheetFormatPr baseColWidth="10" defaultColWidth="11" defaultRowHeight="16.5"/>
  <cols>
    <col min="1" max="1" width="41" style="46" customWidth="1"/>
    <col min="2" max="2" width="32.375" style="46" customWidth="1"/>
    <col min="3" max="3" width="37" style="46" customWidth="1"/>
    <col min="4" max="4" width="13.5" style="49" customWidth="1"/>
    <col min="5" max="12" width="11" style="49"/>
    <col min="13" max="16384" width="11" style="46"/>
  </cols>
  <sheetData>
    <row r="1" spans="1:15" ht="90" customHeight="1" thickBot="1">
      <c r="A1" s="36" t="s">
        <v>7</v>
      </c>
      <c r="B1" s="249"/>
      <c r="C1" s="250"/>
      <c r="D1" s="45"/>
      <c r="E1" s="148"/>
      <c r="F1" s="150"/>
      <c r="G1" s="148"/>
      <c r="H1" s="148"/>
      <c r="I1" s="151"/>
      <c r="J1" s="148"/>
      <c r="K1" s="148"/>
      <c r="L1" s="148"/>
      <c r="M1" s="152"/>
      <c r="N1" s="152"/>
      <c r="O1" s="160"/>
    </row>
    <row r="2" spans="1:15" ht="34.5" customHeight="1" thickBot="1">
      <c r="A2" s="19" t="s">
        <v>8</v>
      </c>
      <c r="B2" s="310" t="s">
        <v>9</v>
      </c>
      <c r="C2" s="310"/>
      <c r="D2" s="153"/>
      <c r="E2" s="153"/>
      <c r="F2" s="148"/>
      <c r="G2" s="148"/>
      <c r="H2" s="148"/>
      <c r="I2" s="148"/>
      <c r="J2" s="148"/>
      <c r="K2" s="148"/>
      <c r="L2" s="148"/>
      <c r="M2" s="152"/>
      <c r="N2" s="152"/>
      <c r="O2" s="160"/>
    </row>
    <row r="3" spans="1:15">
      <c r="A3" s="19"/>
      <c r="B3" s="311" t="s">
        <v>10</v>
      </c>
      <c r="C3" s="312"/>
      <c r="D3" s="153"/>
      <c r="E3" s="153"/>
      <c r="F3" s="148"/>
      <c r="G3" s="148"/>
      <c r="H3" s="148"/>
      <c r="I3" s="148"/>
      <c r="J3" s="148"/>
      <c r="K3" s="148"/>
      <c r="L3" s="148"/>
      <c r="M3" s="152"/>
      <c r="N3" s="152"/>
      <c r="O3" s="160"/>
    </row>
    <row r="4" spans="1:15" ht="27.75" customHeight="1" thickBot="1">
      <c r="A4" s="19" t="s">
        <v>11</v>
      </c>
      <c r="B4" s="310"/>
      <c r="C4" s="310"/>
      <c r="D4" s="33"/>
      <c r="E4" s="153"/>
      <c r="F4" s="148"/>
      <c r="G4" s="148"/>
      <c r="H4" s="148"/>
      <c r="I4" s="148"/>
      <c r="J4" s="148"/>
      <c r="K4" s="148"/>
      <c r="L4" s="148"/>
      <c r="M4" s="152"/>
      <c r="N4" s="152"/>
      <c r="O4" s="160"/>
    </row>
    <row r="5" spans="1:15" ht="20.25" customHeight="1" thickBot="1">
      <c r="A5" s="19" t="s">
        <v>12</v>
      </c>
      <c r="B5" s="310"/>
      <c r="C5" s="310"/>
      <c r="D5" s="33"/>
      <c r="E5" s="148"/>
      <c r="F5" s="154"/>
      <c r="G5" s="148"/>
      <c r="H5" s="148"/>
      <c r="I5" s="148"/>
      <c r="J5" s="148"/>
      <c r="K5" s="148"/>
      <c r="L5" s="148"/>
      <c r="M5" s="152"/>
      <c r="N5" s="152"/>
      <c r="O5" s="160"/>
    </row>
    <row r="6" spans="1:15" ht="20.25" customHeight="1" thickBot="1">
      <c r="A6" s="19" t="s">
        <v>13</v>
      </c>
      <c r="B6" s="310"/>
      <c r="C6" s="310"/>
      <c r="D6" s="33"/>
      <c r="E6" s="148"/>
      <c r="F6" s="148"/>
      <c r="G6" s="148"/>
      <c r="H6" s="148"/>
      <c r="I6" s="148"/>
      <c r="J6" s="148"/>
      <c r="K6" s="148"/>
      <c r="L6" s="148"/>
      <c r="M6" s="152"/>
      <c r="N6" s="152"/>
      <c r="O6" s="160"/>
    </row>
    <row r="7" spans="1:15" ht="20.25" customHeight="1" thickBot="1">
      <c r="A7" s="19" t="s">
        <v>14</v>
      </c>
      <c r="B7" s="310"/>
      <c r="C7" s="310"/>
      <c r="D7" s="33"/>
      <c r="E7" s="148"/>
      <c r="F7" s="148"/>
      <c r="G7" s="148"/>
      <c r="H7" s="148"/>
      <c r="I7" s="148"/>
      <c r="J7" s="148"/>
      <c r="K7" s="148"/>
      <c r="L7" s="148"/>
      <c r="M7" s="152"/>
      <c r="N7" s="152"/>
      <c r="O7" s="160"/>
    </row>
    <row r="8" spans="1:15" ht="20.25" customHeight="1" thickBot="1">
      <c r="A8" s="19" t="s">
        <v>15</v>
      </c>
      <c r="B8" s="37" t="s">
        <v>9</v>
      </c>
      <c r="C8" s="25">
        <v>1</v>
      </c>
      <c r="D8" s="172"/>
      <c r="E8" s="148"/>
      <c r="F8" s="148"/>
      <c r="G8" s="148"/>
      <c r="H8" s="148"/>
      <c r="I8" s="148"/>
      <c r="J8" s="148"/>
      <c r="K8" s="148"/>
      <c r="L8" s="148"/>
      <c r="M8" s="152"/>
      <c r="N8" s="152"/>
      <c r="O8" s="160"/>
    </row>
    <row r="9" spans="1:15" ht="20.25" customHeight="1" thickBot="1">
      <c r="A9" s="19" t="s">
        <v>16</v>
      </c>
      <c r="B9" s="38" t="s">
        <v>9</v>
      </c>
      <c r="C9" s="25"/>
      <c r="D9" s="172"/>
      <c r="E9" s="33"/>
      <c r="F9" s="148"/>
      <c r="G9" s="148"/>
      <c r="H9" s="148"/>
      <c r="I9" s="148"/>
      <c r="J9" s="148"/>
      <c r="K9" s="148"/>
      <c r="L9" s="148"/>
      <c r="M9" s="152"/>
      <c r="N9" s="152"/>
      <c r="O9" s="160"/>
    </row>
    <row r="10" spans="1:15" ht="27.75" customHeight="1" thickBot="1">
      <c r="A10" s="21" t="s">
        <v>17</v>
      </c>
      <c r="B10" s="310"/>
      <c r="C10" s="310"/>
      <c r="D10" s="33"/>
      <c r="E10" s="33"/>
      <c r="F10" s="148"/>
      <c r="G10" s="148"/>
      <c r="H10" s="148"/>
      <c r="I10" s="148"/>
      <c r="J10" s="148"/>
      <c r="K10" s="148"/>
      <c r="L10" s="148"/>
      <c r="M10" s="152"/>
      <c r="N10" s="152"/>
      <c r="O10" s="160"/>
    </row>
    <row r="11" spans="1:15" ht="22.5" customHeight="1" thickBot="1">
      <c r="A11" s="139" t="s">
        <v>18</v>
      </c>
      <c r="B11" s="310"/>
      <c r="C11" s="310"/>
      <c r="D11" s="33"/>
      <c r="E11" s="148"/>
      <c r="F11" s="148"/>
      <c r="G11" s="148"/>
      <c r="H11" s="148"/>
      <c r="I11" s="148"/>
      <c r="J11" s="148"/>
      <c r="K11" s="148"/>
      <c r="L11" s="148"/>
      <c r="M11" s="152"/>
      <c r="N11" s="152"/>
      <c r="O11" s="160"/>
    </row>
    <row r="12" spans="1:15" ht="36.75" customHeight="1" thickBot="1">
      <c r="A12" s="19" t="s">
        <v>19</v>
      </c>
      <c r="B12" s="313"/>
      <c r="C12" s="313"/>
      <c r="D12" s="155"/>
      <c r="E12" s="148"/>
      <c r="F12" s="148"/>
      <c r="G12" s="148"/>
      <c r="H12" s="148"/>
      <c r="I12" s="148"/>
      <c r="J12" s="148"/>
      <c r="K12" s="148"/>
      <c r="L12" s="148"/>
      <c r="M12" s="152"/>
      <c r="N12" s="152"/>
      <c r="O12" s="160"/>
    </row>
    <row r="13" spans="1:15" ht="31.5" customHeight="1" thickBot="1">
      <c r="A13" s="19" t="s">
        <v>20</v>
      </c>
      <c r="B13" s="310"/>
      <c r="C13" s="310"/>
      <c r="D13" s="155"/>
      <c r="E13" s="148"/>
      <c r="F13" s="148"/>
      <c r="G13" s="148"/>
      <c r="H13" s="148"/>
      <c r="I13" s="148"/>
      <c r="J13" s="148"/>
      <c r="K13" s="148"/>
      <c r="L13" s="148"/>
      <c r="M13" s="152"/>
      <c r="N13" s="152"/>
      <c r="O13" s="160"/>
    </row>
    <row r="14" spans="1:15" ht="36.75" customHeight="1" thickBot="1">
      <c r="A14" s="19" t="s">
        <v>21</v>
      </c>
      <c r="B14" s="314"/>
      <c r="C14" s="314"/>
      <c r="D14" s="155"/>
      <c r="E14" s="148"/>
      <c r="F14" s="148"/>
      <c r="G14" s="148"/>
      <c r="H14" s="148"/>
      <c r="I14" s="148"/>
      <c r="J14" s="148"/>
      <c r="K14" s="148"/>
      <c r="L14" s="148"/>
      <c r="M14" s="152"/>
      <c r="N14" s="152"/>
      <c r="O14" s="160"/>
    </row>
    <row r="15" spans="1:15" ht="15.75" customHeight="1">
      <c r="A15" s="156"/>
      <c r="B15" s="157"/>
      <c r="C15" s="152"/>
      <c r="D15" s="33"/>
      <c r="E15" s="148"/>
      <c r="F15" s="148"/>
      <c r="G15" s="148"/>
      <c r="H15" s="148"/>
      <c r="I15" s="148"/>
      <c r="J15" s="148"/>
      <c r="K15" s="148"/>
      <c r="L15" s="148"/>
      <c r="M15" s="152"/>
      <c r="N15" s="152"/>
      <c r="O15" s="160"/>
    </row>
    <row r="16" spans="1:15" ht="19.5" thickBot="1">
      <c r="A16" s="140" t="s">
        <v>22</v>
      </c>
      <c r="B16" s="158"/>
      <c r="C16" s="159"/>
      <c r="D16" s="33"/>
      <c r="E16" s="148"/>
      <c r="F16" s="148"/>
      <c r="G16" s="148"/>
      <c r="H16" s="148"/>
      <c r="I16" s="148"/>
      <c r="J16" s="148"/>
      <c r="K16" s="148"/>
      <c r="L16" s="148"/>
      <c r="M16" s="152"/>
      <c r="N16" s="152"/>
      <c r="O16" s="160"/>
    </row>
    <row r="17" spans="1:15" ht="17.25" thickBot="1">
      <c r="A17" s="20" t="s">
        <v>23</v>
      </c>
      <c r="B17" s="248"/>
      <c r="C17" s="248"/>
      <c r="D17" s="33"/>
      <c r="E17" s="148"/>
      <c r="F17" s="148"/>
      <c r="G17" s="148"/>
      <c r="H17" s="148"/>
      <c r="I17" s="148"/>
      <c r="J17" s="148"/>
      <c r="K17" s="148"/>
      <c r="L17" s="148"/>
      <c r="M17" s="152"/>
      <c r="N17" s="152"/>
      <c r="O17" s="160"/>
    </row>
    <row r="18" spans="1:15" ht="17.25" thickBot="1">
      <c r="A18" s="20" t="s">
        <v>24</v>
      </c>
      <c r="B18" s="248"/>
      <c r="C18" s="248"/>
      <c r="D18" s="33"/>
      <c r="E18" s="148"/>
      <c r="F18" s="148"/>
      <c r="G18" s="148"/>
      <c r="H18" s="148"/>
      <c r="I18" s="148"/>
      <c r="J18" s="148"/>
      <c r="K18" s="148"/>
      <c r="L18" s="148"/>
      <c r="M18" s="152"/>
      <c r="N18" s="152"/>
      <c r="O18" s="160"/>
    </row>
    <row r="19" spans="1:15" ht="17.25" thickBot="1">
      <c r="A19" s="20" t="s">
        <v>25</v>
      </c>
      <c r="B19" s="248"/>
      <c r="C19" s="248"/>
      <c r="D19" s="33"/>
      <c r="E19" s="148"/>
      <c r="F19" s="148"/>
      <c r="G19" s="148"/>
      <c r="H19" s="148"/>
      <c r="I19" s="148"/>
      <c r="J19" s="148"/>
      <c r="K19" s="148"/>
      <c r="L19" s="148"/>
      <c r="M19" s="152"/>
      <c r="N19" s="152"/>
      <c r="O19" s="160"/>
    </row>
    <row r="20" spans="1:15" ht="17.25" thickBot="1">
      <c r="A20" s="20" t="s">
        <v>26</v>
      </c>
      <c r="B20" s="248"/>
      <c r="C20" s="253"/>
      <c r="D20" s="33"/>
      <c r="E20" s="148"/>
      <c r="F20" s="148"/>
      <c r="G20" s="148"/>
      <c r="H20" s="148"/>
      <c r="I20" s="148"/>
      <c r="J20" s="148"/>
      <c r="K20" s="148"/>
      <c r="L20" s="148"/>
      <c r="M20" s="152"/>
      <c r="N20" s="152"/>
      <c r="O20" s="160"/>
    </row>
    <row r="21" spans="1:15" ht="19.5" customHeight="1" thickBot="1">
      <c r="A21" s="20" t="s">
        <v>27</v>
      </c>
      <c r="B21" s="32"/>
      <c r="C21" s="161"/>
      <c r="D21" s="33"/>
      <c r="E21" s="148"/>
      <c r="F21" s="148"/>
      <c r="G21" s="148"/>
      <c r="H21" s="148"/>
      <c r="I21" s="148"/>
      <c r="J21" s="148"/>
      <c r="K21" s="148"/>
      <c r="L21" s="148"/>
      <c r="M21" s="152"/>
      <c r="N21" s="152"/>
      <c r="O21" s="160"/>
    </row>
    <row r="22" spans="1:15" ht="21" customHeight="1">
      <c r="A22" s="156"/>
      <c r="B22" s="162"/>
      <c r="C22" s="160"/>
      <c r="D22" s="33"/>
      <c r="E22" s="148"/>
      <c r="F22" s="148"/>
      <c r="G22" s="148"/>
      <c r="H22" s="148"/>
      <c r="I22" s="148"/>
      <c r="J22" s="148"/>
      <c r="K22" s="148"/>
      <c r="L22" s="148"/>
      <c r="M22" s="152"/>
      <c r="N22" s="152"/>
      <c r="O22" s="160"/>
    </row>
    <row r="23" spans="1:15" ht="20.25" customHeight="1">
      <c r="A23" s="256" t="s">
        <v>28</v>
      </c>
      <c r="B23" s="163"/>
      <c r="C23" s="164"/>
      <c r="D23" s="33"/>
      <c r="E23" s="154"/>
      <c r="F23" s="148"/>
      <c r="G23" s="148"/>
      <c r="H23" s="148"/>
      <c r="I23" s="148"/>
      <c r="J23" s="148"/>
      <c r="K23" s="148"/>
      <c r="L23" s="148"/>
      <c r="M23" s="152"/>
      <c r="N23" s="152"/>
      <c r="O23" s="160"/>
    </row>
    <row r="24" spans="1:15" ht="20.25" customHeight="1" thickBot="1">
      <c r="A24" s="257"/>
      <c r="B24" s="158"/>
      <c r="C24" s="159"/>
      <c r="D24" s="33"/>
      <c r="E24" s="148"/>
      <c r="F24" s="148"/>
      <c r="G24" s="148"/>
      <c r="H24" s="148"/>
      <c r="I24" s="148"/>
      <c r="J24" s="148"/>
      <c r="K24" s="148"/>
      <c r="L24" s="148"/>
      <c r="M24" s="152"/>
      <c r="N24" s="152"/>
      <c r="O24" s="160"/>
    </row>
    <row r="25" spans="1:15" ht="30.75" customHeight="1" thickBot="1">
      <c r="A25" s="21" t="s">
        <v>29</v>
      </c>
      <c r="B25" s="248"/>
      <c r="C25" s="248"/>
      <c r="D25" s="33"/>
      <c r="E25" s="148"/>
      <c r="F25" s="148"/>
      <c r="G25" s="148"/>
      <c r="H25" s="148"/>
      <c r="I25" s="148"/>
      <c r="J25" s="148"/>
      <c r="K25" s="148"/>
      <c r="L25" s="148"/>
      <c r="M25" s="152"/>
      <c r="N25" s="152"/>
      <c r="O25" s="160"/>
    </row>
    <row r="26" spans="1:15" ht="36" customHeight="1" thickBot="1">
      <c r="A26" s="21" t="s">
        <v>30</v>
      </c>
      <c r="B26" s="248"/>
      <c r="C26" s="248"/>
      <c r="D26" s="33"/>
      <c r="E26" s="148"/>
      <c r="F26" s="148"/>
      <c r="G26" s="148"/>
      <c r="H26" s="148"/>
      <c r="I26" s="148"/>
      <c r="J26" s="148"/>
      <c r="K26" s="148"/>
      <c r="L26" s="148"/>
      <c r="M26" s="152"/>
      <c r="N26" s="152"/>
      <c r="O26" s="160"/>
    </row>
    <row r="27" spans="1:15" ht="20.25" customHeight="1" thickBot="1">
      <c r="A27" s="20" t="s">
        <v>23</v>
      </c>
      <c r="B27" s="248"/>
      <c r="C27" s="248"/>
      <c r="D27" s="33"/>
      <c r="E27" s="148"/>
      <c r="F27" s="148"/>
      <c r="G27" s="148"/>
      <c r="H27" s="148"/>
      <c r="I27" s="148"/>
      <c r="J27" s="148"/>
      <c r="K27" s="148"/>
      <c r="L27" s="148"/>
      <c r="M27" s="152"/>
      <c r="N27" s="152"/>
      <c r="O27" s="160"/>
    </row>
    <row r="28" spans="1:15" ht="15.75" customHeight="1" thickBot="1">
      <c r="A28" s="23" t="s">
        <v>31</v>
      </c>
      <c r="B28" s="248"/>
      <c r="C28" s="248"/>
      <c r="D28" s="33"/>
      <c r="E28" s="148"/>
      <c r="F28" s="148"/>
      <c r="G28" s="148"/>
      <c r="H28" s="148"/>
      <c r="I28" s="148"/>
      <c r="J28" s="148"/>
      <c r="K28" s="148"/>
      <c r="L28" s="148"/>
      <c r="M28" s="152"/>
      <c r="N28" s="152"/>
      <c r="O28" s="160"/>
    </row>
    <row r="29" spans="1:15" ht="17.25" hidden="1" thickBot="1">
      <c r="A29" s="21" t="s">
        <v>32</v>
      </c>
      <c r="B29" s="248"/>
      <c r="C29" s="248"/>
      <c r="D29" s="33"/>
      <c r="E29" s="148"/>
      <c r="F29" s="148"/>
      <c r="G29" s="148"/>
      <c r="H29" s="148"/>
      <c r="I29" s="148"/>
      <c r="J29" s="148"/>
      <c r="K29" s="148"/>
      <c r="L29" s="148"/>
      <c r="M29" s="152"/>
      <c r="N29" s="152"/>
      <c r="O29" s="160"/>
    </row>
    <row r="30" spans="1:15" ht="18.75" customHeight="1" thickBot="1">
      <c r="A30" s="21" t="s">
        <v>27</v>
      </c>
      <c r="B30" s="254"/>
      <c r="C30" s="255"/>
      <c r="D30" s="33"/>
      <c r="E30" s="148"/>
      <c r="F30" s="148"/>
      <c r="G30" s="148"/>
      <c r="H30" s="148"/>
      <c r="I30" s="148"/>
      <c r="J30" s="148"/>
      <c r="K30" s="148"/>
      <c r="L30" s="148"/>
      <c r="M30" s="152"/>
      <c r="N30" s="152"/>
      <c r="O30" s="160"/>
    </row>
    <row r="31" spans="1:15" ht="10.5" customHeight="1">
      <c r="A31" s="148"/>
      <c r="B31" s="152"/>
      <c r="C31" s="152"/>
      <c r="D31" s="33"/>
      <c r="E31" s="148"/>
      <c r="F31" s="148"/>
      <c r="G31" s="148"/>
      <c r="H31" s="148"/>
      <c r="I31" s="148"/>
      <c r="J31" s="148"/>
      <c r="K31" s="148"/>
      <c r="L31" s="148"/>
      <c r="M31" s="152"/>
      <c r="N31" s="152"/>
      <c r="O31" s="152"/>
    </row>
    <row r="32" spans="1:15" ht="7.5" customHeight="1">
      <c r="A32" s="148"/>
      <c r="B32" s="152"/>
      <c r="C32" s="152"/>
      <c r="D32" s="33"/>
      <c r="E32" s="148"/>
      <c r="F32" s="148"/>
      <c r="G32" s="148"/>
      <c r="H32" s="148"/>
      <c r="I32" s="148"/>
      <c r="J32" s="148"/>
      <c r="K32" s="148"/>
      <c r="L32" s="148"/>
      <c r="M32" s="152"/>
      <c r="N32" s="152"/>
      <c r="O32" s="152"/>
    </row>
    <row r="33" spans="1:15" ht="12.75" customHeight="1">
      <c r="A33" s="141"/>
      <c r="B33" s="47"/>
      <c r="C33" s="48"/>
      <c r="D33" s="33"/>
      <c r="E33" s="148"/>
      <c r="F33" s="148"/>
      <c r="G33" s="148"/>
      <c r="H33" s="148"/>
      <c r="I33" s="148"/>
      <c r="J33" s="148"/>
      <c r="K33" s="148"/>
      <c r="L33" s="148"/>
      <c r="M33" s="152"/>
      <c r="N33" s="152"/>
      <c r="O33" s="160"/>
    </row>
    <row r="34" spans="1:15" ht="20.25" customHeight="1" thickBot="1">
      <c r="A34" s="165" t="s">
        <v>33</v>
      </c>
      <c r="B34" s="166"/>
      <c r="C34" s="24"/>
      <c r="D34" s="33"/>
      <c r="E34" s="148"/>
      <c r="F34" s="148"/>
      <c r="G34" s="148"/>
      <c r="H34" s="148"/>
      <c r="I34" s="148"/>
      <c r="J34" s="148"/>
      <c r="K34" s="148"/>
      <c r="L34" s="148"/>
      <c r="M34" s="152"/>
      <c r="N34" s="152"/>
      <c r="O34" s="160"/>
    </row>
    <row r="35" spans="1:15" ht="20.25" customHeight="1" thickBot="1">
      <c r="A35" s="21" t="s">
        <v>34</v>
      </c>
      <c r="B35" s="22"/>
      <c r="C35" s="148"/>
      <c r="D35" s="33"/>
      <c r="E35" s="148"/>
      <c r="F35" s="148"/>
      <c r="G35" s="148"/>
      <c r="H35" s="148"/>
      <c r="I35" s="148"/>
      <c r="J35" s="148"/>
      <c r="K35" s="148"/>
      <c r="L35" s="148"/>
      <c r="M35" s="152"/>
      <c r="N35" s="152"/>
      <c r="O35" s="160"/>
    </row>
    <row r="36" spans="1:15" ht="20.25" customHeight="1" thickBot="1">
      <c r="A36" s="21" t="s">
        <v>35</v>
      </c>
      <c r="B36" s="22"/>
      <c r="C36" s="148"/>
      <c r="D36" s="33"/>
      <c r="E36" s="148"/>
      <c r="F36" s="148"/>
      <c r="G36" s="148"/>
      <c r="H36" s="148"/>
      <c r="I36" s="148"/>
      <c r="J36" s="148"/>
      <c r="K36" s="148"/>
      <c r="L36" s="148"/>
      <c r="M36" s="152"/>
      <c r="N36" s="152"/>
      <c r="O36" s="160"/>
    </row>
    <row r="37" spans="1:15" ht="17.25" thickBot="1">
      <c r="A37" s="21" t="s">
        <v>36</v>
      </c>
      <c r="B37" s="22"/>
      <c r="C37" s="148"/>
      <c r="D37" s="33"/>
      <c r="E37" s="148"/>
      <c r="F37" s="148"/>
      <c r="G37" s="148"/>
      <c r="H37" s="148"/>
      <c r="I37" s="148"/>
      <c r="J37" s="148"/>
      <c r="K37" s="148"/>
      <c r="L37" s="148"/>
      <c r="M37" s="152"/>
      <c r="N37" s="152"/>
      <c r="O37" s="160"/>
    </row>
    <row r="38" spans="1:15" ht="17.25" thickBot="1">
      <c r="A38" s="21" t="s">
        <v>37</v>
      </c>
      <c r="B38" s="22"/>
      <c r="C38" s="148"/>
      <c r="D38" s="33"/>
      <c r="E38" s="148"/>
      <c r="F38" s="148"/>
      <c r="G38" s="148"/>
      <c r="H38" s="148"/>
      <c r="I38" s="148"/>
      <c r="J38" s="148"/>
      <c r="K38" s="148"/>
      <c r="L38" s="148"/>
      <c r="M38" s="152"/>
      <c r="N38" s="152"/>
      <c r="O38" s="160"/>
    </row>
    <row r="39" spans="1:15" ht="17.25" thickBot="1">
      <c r="A39" s="21" t="s">
        <v>38</v>
      </c>
      <c r="B39" s="56"/>
      <c r="C39" s="148"/>
      <c r="D39" s="33"/>
      <c r="E39" s="148"/>
      <c r="F39" s="148"/>
      <c r="G39" s="148"/>
      <c r="H39" s="148"/>
      <c r="I39" s="148"/>
      <c r="J39" s="148"/>
      <c r="K39" s="148"/>
      <c r="L39" s="148"/>
      <c r="M39" s="152"/>
      <c r="N39" s="152"/>
      <c r="O39" s="160"/>
    </row>
    <row r="40" spans="1:15" ht="20.25" customHeight="1" thickBot="1">
      <c r="A40" s="21" t="s">
        <v>39</v>
      </c>
      <c r="B40" s="167"/>
      <c r="C40" s="148"/>
      <c r="D40" s="33"/>
      <c r="E40" s="148"/>
      <c r="F40" s="148"/>
      <c r="G40" s="148"/>
      <c r="H40" s="148"/>
      <c r="I40" s="148"/>
      <c r="J40" s="148"/>
      <c r="K40" s="148"/>
      <c r="L40" s="148"/>
      <c r="M40" s="152"/>
      <c r="N40" s="152"/>
      <c r="O40" s="160"/>
    </row>
    <row r="41" spans="1:15" ht="20.25" customHeight="1">
      <c r="A41" s="168"/>
      <c r="B41" s="169"/>
      <c r="C41" s="148"/>
      <c r="D41" s="33"/>
      <c r="E41" s="148"/>
      <c r="F41" s="148"/>
      <c r="G41" s="148"/>
      <c r="H41" s="148"/>
      <c r="I41" s="148"/>
      <c r="J41" s="148"/>
      <c r="K41" s="148"/>
      <c r="L41" s="148"/>
      <c r="M41" s="152"/>
      <c r="N41" s="152"/>
      <c r="O41" s="160"/>
    </row>
    <row r="42" spans="1:15" ht="37.5" customHeight="1" thickBot="1">
      <c r="A42" s="251" t="s">
        <v>40</v>
      </c>
      <c r="B42" s="252"/>
      <c r="C42" s="148"/>
      <c r="D42" s="33"/>
      <c r="E42" s="148"/>
      <c r="F42" s="148"/>
      <c r="G42" s="148"/>
      <c r="H42" s="148"/>
      <c r="I42" s="148"/>
      <c r="J42" s="148"/>
      <c r="K42" s="148"/>
      <c r="L42" s="148"/>
      <c r="M42" s="152"/>
      <c r="N42" s="152"/>
      <c r="O42" s="160"/>
    </row>
    <row r="43" spans="1:15" ht="20.25" customHeight="1" thickBot="1">
      <c r="A43" s="21" t="s">
        <v>34</v>
      </c>
      <c r="B43" s="22"/>
      <c r="C43" s="148"/>
      <c r="D43" s="33"/>
      <c r="E43" s="148"/>
      <c r="F43" s="148"/>
      <c r="G43" s="148"/>
      <c r="H43" s="148"/>
      <c r="I43" s="148"/>
      <c r="J43" s="148"/>
      <c r="K43" s="148"/>
      <c r="L43" s="148"/>
      <c r="M43" s="152"/>
      <c r="N43" s="152"/>
      <c r="O43" s="160"/>
    </row>
    <row r="44" spans="1:15" ht="20.25" customHeight="1" thickBot="1">
      <c r="A44" s="21" t="s">
        <v>35</v>
      </c>
      <c r="B44" s="22"/>
      <c r="C44" s="148"/>
      <c r="D44" s="33"/>
      <c r="E44" s="148"/>
      <c r="F44" s="148"/>
      <c r="G44" s="148"/>
      <c r="H44" s="148"/>
      <c r="I44" s="148"/>
      <c r="J44" s="148"/>
      <c r="K44" s="148"/>
      <c r="L44" s="148"/>
      <c r="M44" s="152"/>
      <c r="N44" s="152"/>
      <c r="O44" s="160"/>
    </row>
    <row r="45" spans="1:15" ht="20.25" customHeight="1" thickBot="1">
      <c r="A45" s="21" t="s">
        <v>36</v>
      </c>
      <c r="B45" s="22"/>
      <c r="C45" s="148"/>
      <c r="D45" s="33"/>
      <c r="E45" s="148"/>
      <c r="F45" s="148"/>
      <c r="G45" s="148"/>
      <c r="H45" s="148"/>
      <c r="I45" s="148"/>
      <c r="J45" s="148"/>
      <c r="K45" s="148"/>
      <c r="L45" s="148"/>
      <c r="M45" s="152"/>
      <c r="N45" s="152"/>
      <c r="O45" s="160"/>
    </row>
    <row r="46" spans="1:15" ht="20.25" customHeight="1" thickBot="1">
      <c r="A46" s="21" t="s">
        <v>37</v>
      </c>
      <c r="B46" s="22"/>
      <c r="C46" s="148"/>
      <c r="D46" s="33"/>
      <c r="E46" s="148"/>
      <c r="F46" s="148"/>
      <c r="G46" s="148"/>
      <c r="H46" s="148"/>
      <c r="I46" s="148"/>
      <c r="J46" s="148"/>
      <c r="K46" s="148"/>
      <c r="L46" s="148"/>
      <c r="M46" s="152"/>
      <c r="N46" s="152"/>
      <c r="O46" s="160"/>
    </row>
    <row r="47" spans="1:15" ht="20.25" customHeight="1" thickBot="1">
      <c r="A47" s="21" t="s">
        <v>38</v>
      </c>
      <c r="B47" s="56"/>
      <c r="C47" s="148"/>
      <c r="D47" s="33"/>
      <c r="E47" s="148"/>
      <c r="F47" s="148"/>
      <c r="G47" s="148"/>
      <c r="H47" s="148"/>
      <c r="I47" s="148"/>
      <c r="J47" s="148"/>
      <c r="K47" s="148"/>
      <c r="L47" s="148"/>
      <c r="M47" s="152"/>
      <c r="N47" s="152"/>
      <c r="O47" s="160"/>
    </row>
    <row r="48" spans="1:15" ht="20.25" customHeight="1" thickBot="1">
      <c r="A48" s="21" t="s">
        <v>39</v>
      </c>
      <c r="B48" s="56"/>
      <c r="C48" s="148"/>
      <c r="D48" s="33"/>
      <c r="E48" s="148"/>
      <c r="F48" s="148"/>
      <c r="G48" s="148"/>
      <c r="H48" s="148"/>
      <c r="I48" s="148"/>
      <c r="J48" s="148"/>
      <c r="K48" s="148"/>
      <c r="L48" s="148"/>
      <c r="M48" s="152"/>
      <c r="N48" s="152"/>
      <c r="O48" s="160"/>
    </row>
    <row r="49" spans="1:14" ht="20.25" customHeight="1">
      <c r="A49" s="48"/>
      <c r="B49" s="170"/>
      <c r="C49" s="148"/>
      <c r="D49" s="33"/>
      <c r="E49" s="148"/>
      <c r="F49" s="148"/>
      <c r="G49" s="148"/>
      <c r="H49" s="148"/>
      <c r="I49" s="148"/>
      <c r="J49" s="148"/>
      <c r="K49" s="148"/>
      <c r="L49" s="148"/>
      <c r="M49" s="152"/>
      <c r="N49" s="152"/>
    </row>
    <row r="50" spans="1:14">
      <c r="A50" s="171"/>
      <c r="B50" s="152"/>
      <c r="C50" s="152"/>
      <c r="D50" s="148"/>
      <c r="E50" s="148"/>
      <c r="F50" s="148"/>
      <c r="G50" s="148"/>
      <c r="H50" s="148"/>
      <c r="I50" s="148"/>
      <c r="J50" s="148"/>
      <c r="K50" s="148"/>
      <c r="L50" s="148"/>
      <c r="M50" s="152"/>
      <c r="N50" s="152"/>
    </row>
    <row r="51" spans="1:14">
      <c r="A51" s="171"/>
      <c r="B51" s="152"/>
      <c r="C51" s="152"/>
      <c r="D51" s="148"/>
      <c r="E51" s="148"/>
      <c r="F51" s="148"/>
      <c r="G51" s="148"/>
      <c r="H51" s="148"/>
      <c r="I51" s="148"/>
      <c r="J51" s="148"/>
      <c r="K51" s="148"/>
      <c r="L51" s="148"/>
      <c r="M51" s="152"/>
      <c r="N51" s="152"/>
    </row>
    <row r="52" spans="1:14">
      <c r="A52" s="171"/>
      <c r="B52" s="152"/>
      <c r="C52" s="152"/>
      <c r="D52" s="148"/>
      <c r="E52" s="148"/>
      <c r="F52" s="148"/>
      <c r="G52" s="148"/>
      <c r="H52" s="148"/>
      <c r="I52" s="148"/>
      <c r="J52" s="148"/>
      <c r="K52" s="148"/>
      <c r="L52" s="148"/>
      <c r="M52" s="152"/>
      <c r="N52" s="152"/>
    </row>
    <row r="53" spans="1:14">
      <c r="A53" s="152"/>
      <c r="B53" s="152"/>
      <c r="C53" s="152"/>
      <c r="D53" s="148"/>
      <c r="E53" s="148"/>
      <c r="F53" s="148"/>
      <c r="G53" s="148"/>
      <c r="H53" s="148"/>
      <c r="I53" s="148"/>
      <c r="J53" s="148"/>
      <c r="K53" s="148"/>
      <c r="L53" s="148"/>
      <c r="M53" s="152"/>
      <c r="N53" s="152"/>
    </row>
    <row r="54" spans="1:14">
      <c r="A54" s="152"/>
      <c r="B54" s="152"/>
      <c r="C54" s="152"/>
      <c r="D54" s="148"/>
      <c r="E54" s="148"/>
      <c r="F54" s="148"/>
      <c r="G54" s="148"/>
      <c r="H54" s="148"/>
      <c r="I54" s="148"/>
      <c r="J54" s="148"/>
      <c r="K54" s="148"/>
      <c r="L54" s="148"/>
      <c r="M54" s="152"/>
      <c r="N54" s="152"/>
    </row>
    <row r="55" spans="1:14">
      <c r="A55" s="152"/>
      <c r="B55" s="152"/>
      <c r="C55" s="152"/>
      <c r="D55" s="148"/>
      <c r="E55" s="148"/>
      <c r="F55" s="148"/>
      <c r="G55" s="148"/>
      <c r="H55" s="148"/>
      <c r="I55" s="148"/>
      <c r="J55" s="148"/>
      <c r="K55" s="148"/>
      <c r="L55" s="148"/>
      <c r="M55" s="152"/>
      <c r="N55" s="152"/>
    </row>
    <row r="56" spans="1:14">
      <c r="A56" s="152"/>
      <c r="B56" s="152"/>
      <c r="C56" s="152"/>
      <c r="D56" s="148"/>
      <c r="E56" s="148"/>
      <c r="F56" s="148"/>
      <c r="G56" s="148"/>
      <c r="H56" s="148"/>
      <c r="I56" s="148"/>
      <c r="J56" s="148"/>
      <c r="K56" s="148"/>
      <c r="L56" s="148"/>
      <c r="M56" s="152"/>
      <c r="N56" s="152"/>
    </row>
    <row r="57" spans="1:14">
      <c r="A57" s="152"/>
      <c r="B57" s="152"/>
      <c r="C57" s="152"/>
      <c r="D57" s="148"/>
      <c r="E57" s="148"/>
      <c r="F57" s="148"/>
      <c r="G57" s="148"/>
      <c r="H57" s="148"/>
      <c r="I57" s="148"/>
      <c r="J57" s="148"/>
      <c r="K57" s="148"/>
      <c r="L57" s="148"/>
      <c r="M57" s="152"/>
      <c r="N57" s="152"/>
    </row>
    <row r="58" spans="1:14">
      <c r="A58" s="152"/>
      <c r="B58" s="152"/>
      <c r="C58" s="152"/>
      <c r="D58" s="148"/>
      <c r="E58" s="148"/>
      <c r="F58" s="148"/>
      <c r="G58" s="148"/>
      <c r="H58" s="148"/>
      <c r="I58" s="148"/>
      <c r="J58" s="148"/>
      <c r="K58" s="148"/>
      <c r="L58" s="148"/>
      <c r="M58" s="152"/>
      <c r="N58" s="152"/>
    </row>
    <row r="59" spans="1:14">
      <c r="A59" s="152"/>
      <c r="B59" s="152"/>
      <c r="C59" s="152"/>
      <c r="D59" s="148"/>
      <c r="E59" s="148"/>
      <c r="F59" s="148"/>
      <c r="G59" s="148"/>
      <c r="H59" s="148"/>
      <c r="I59" s="148"/>
      <c r="J59" s="148"/>
      <c r="K59" s="148"/>
      <c r="L59" s="148"/>
      <c r="M59" s="152"/>
      <c r="N59" s="152"/>
    </row>
    <row r="60" spans="1:14">
      <c r="A60" s="152"/>
      <c r="B60" s="152"/>
      <c r="C60" s="152"/>
      <c r="D60" s="148"/>
      <c r="E60" s="148"/>
      <c r="F60" s="148"/>
      <c r="G60" s="148"/>
      <c r="H60" s="148"/>
      <c r="I60" s="148"/>
      <c r="J60" s="148"/>
      <c r="K60" s="148"/>
      <c r="L60" s="148"/>
      <c r="M60" s="152"/>
      <c r="N60" s="152"/>
    </row>
    <row r="61" spans="1:14">
      <c r="A61" s="152"/>
      <c r="B61" s="152"/>
      <c r="C61" s="152"/>
      <c r="D61" s="148"/>
      <c r="E61" s="148"/>
      <c r="F61" s="148"/>
      <c r="G61" s="148"/>
      <c r="H61" s="148"/>
      <c r="I61" s="148"/>
      <c r="J61" s="148"/>
      <c r="K61" s="148"/>
      <c r="L61" s="148"/>
      <c r="M61" s="152"/>
      <c r="N61" s="152"/>
    </row>
    <row r="62" spans="1:14">
      <c r="A62" s="152"/>
      <c r="B62" s="152"/>
      <c r="C62" s="152"/>
      <c r="D62" s="148"/>
      <c r="E62" s="148"/>
      <c r="F62" s="148"/>
      <c r="G62" s="148"/>
      <c r="H62" s="148"/>
      <c r="I62" s="148"/>
      <c r="J62" s="148"/>
      <c r="K62" s="148"/>
      <c r="L62" s="148"/>
      <c r="M62" s="152"/>
      <c r="N62" s="152"/>
    </row>
    <row r="63" spans="1:14">
      <c r="A63" s="152"/>
      <c r="B63" s="152"/>
      <c r="C63" s="152"/>
      <c r="D63" s="148"/>
      <c r="E63" s="148"/>
      <c r="F63" s="148"/>
      <c r="G63" s="148"/>
      <c r="H63" s="148"/>
      <c r="I63" s="148"/>
      <c r="J63" s="148"/>
      <c r="K63" s="148"/>
      <c r="L63" s="148"/>
      <c r="M63" s="152"/>
      <c r="N63" s="152"/>
    </row>
    <row r="64" spans="1:14">
      <c r="A64" s="152"/>
      <c r="B64" s="152"/>
      <c r="C64" s="152"/>
      <c r="D64" s="148"/>
      <c r="E64" s="148"/>
      <c r="F64" s="148"/>
      <c r="G64" s="148"/>
      <c r="H64" s="148"/>
      <c r="I64" s="148"/>
      <c r="J64" s="148"/>
      <c r="K64" s="148"/>
      <c r="L64" s="148"/>
      <c r="M64" s="152"/>
      <c r="N64" s="152"/>
    </row>
    <row r="65" spans="1:14">
      <c r="A65" s="152"/>
      <c r="B65" s="152"/>
      <c r="C65" s="152"/>
      <c r="D65" s="148"/>
      <c r="E65" s="148"/>
      <c r="F65" s="148"/>
      <c r="G65" s="148"/>
      <c r="H65" s="148"/>
      <c r="I65" s="148"/>
      <c r="J65" s="148"/>
      <c r="K65" s="148"/>
      <c r="L65" s="148"/>
      <c r="M65" s="152"/>
      <c r="N65" s="152"/>
    </row>
    <row r="66" spans="1:14">
      <c r="A66" s="152"/>
      <c r="B66" s="152"/>
      <c r="C66" s="152"/>
      <c r="D66" s="148"/>
      <c r="E66" s="148"/>
      <c r="F66" s="148"/>
      <c r="G66" s="148"/>
      <c r="H66" s="148"/>
      <c r="I66" s="148"/>
      <c r="J66" s="148"/>
      <c r="K66" s="148"/>
      <c r="L66" s="148"/>
      <c r="M66" s="152"/>
      <c r="N66" s="152"/>
    </row>
    <row r="67" spans="1:14">
      <c r="A67" s="152"/>
      <c r="B67" s="152"/>
      <c r="C67" s="152"/>
      <c r="D67" s="148"/>
      <c r="E67" s="148"/>
      <c r="F67" s="148"/>
      <c r="G67" s="148"/>
      <c r="H67" s="148"/>
      <c r="I67" s="148"/>
      <c r="J67" s="148"/>
      <c r="K67" s="148"/>
      <c r="L67" s="148"/>
      <c r="M67" s="152"/>
      <c r="N67" s="152"/>
    </row>
    <row r="68" spans="1:14">
      <c r="A68" s="152"/>
      <c r="B68" s="152"/>
      <c r="C68" s="152"/>
      <c r="D68" s="148"/>
      <c r="E68" s="148"/>
      <c r="F68" s="148"/>
      <c r="G68" s="148"/>
      <c r="H68" s="148"/>
      <c r="I68" s="148"/>
      <c r="J68" s="148"/>
      <c r="K68" s="148"/>
      <c r="L68" s="148"/>
      <c r="M68" s="152"/>
      <c r="N68" s="152"/>
    </row>
    <row r="69" spans="1:14">
      <c r="A69" s="152"/>
      <c r="B69" s="152"/>
      <c r="C69" s="152"/>
      <c r="D69" s="148"/>
      <c r="E69" s="148"/>
      <c r="F69" s="148"/>
      <c r="G69" s="148"/>
      <c r="H69" s="148"/>
      <c r="I69" s="148"/>
      <c r="J69" s="148"/>
      <c r="K69" s="148"/>
      <c r="L69" s="148"/>
      <c r="M69" s="152"/>
      <c r="N69" s="152"/>
    </row>
    <row r="70" spans="1:14">
      <c r="A70" s="152"/>
      <c r="B70" s="152"/>
      <c r="C70" s="152"/>
      <c r="D70" s="148"/>
      <c r="E70" s="148"/>
      <c r="F70" s="148"/>
      <c r="G70" s="148"/>
      <c r="H70" s="148"/>
      <c r="I70" s="148"/>
      <c r="J70" s="148"/>
      <c r="K70" s="148"/>
      <c r="L70" s="148"/>
      <c r="M70" s="152"/>
      <c r="N70" s="152"/>
    </row>
    <row r="71" spans="1:14">
      <c r="A71" s="152"/>
      <c r="B71" s="152"/>
      <c r="C71" s="152"/>
      <c r="D71" s="148"/>
      <c r="E71" s="148"/>
      <c r="F71" s="148"/>
      <c r="G71" s="148"/>
      <c r="H71" s="148"/>
      <c r="I71" s="148"/>
      <c r="J71" s="148"/>
      <c r="K71" s="148"/>
      <c r="L71" s="148"/>
      <c r="M71" s="152"/>
      <c r="N71" s="152"/>
    </row>
    <row r="72" spans="1:14">
      <c r="A72" s="152"/>
      <c r="B72" s="152"/>
      <c r="C72" s="152"/>
      <c r="D72" s="148"/>
      <c r="E72" s="148"/>
      <c r="F72" s="148"/>
      <c r="G72" s="148"/>
      <c r="H72" s="148"/>
      <c r="I72" s="148"/>
      <c r="J72" s="148"/>
      <c r="K72" s="148"/>
      <c r="L72" s="148"/>
      <c r="M72" s="152"/>
      <c r="N72" s="152"/>
    </row>
    <row r="73" spans="1:14">
      <c r="A73" s="152"/>
      <c r="B73" s="152"/>
      <c r="C73" s="152"/>
      <c r="D73" s="148"/>
      <c r="E73" s="148"/>
      <c r="F73" s="148"/>
      <c r="G73" s="148"/>
      <c r="H73" s="148"/>
      <c r="I73" s="148"/>
      <c r="J73" s="148"/>
      <c r="K73" s="148"/>
      <c r="L73" s="148"/>
      <c r="M73" s="152"/>
      <c r="N73" s="152"/>
    </row>
    <row r="74" spans="1:14">
      <c r="A74" s="152"/>
      <c r="B74" s="152"/>
      <c r="C74" s="152"/>
      <c r="D74" s="148"/>
      <c r="E74" s="148"/>
      <c r="F74" s="148"/>
      <c r="G74" s="148"/>
      <c r="H74" s="148"/>
      <c r="I74" s="148"/>
      <c r="J74" s="148"/>
      <c r="K74" s="148"/>
      <c r="L74" s="148"/>
      <c r="M74" s="152"/>
      <c r="N74" s="152"/>
    </row>
    <row r="75" spans="1:14">
      <c r="A75" s="152"/>
      <c r="B75" s="152"/>
      <c r="C75" s="152"/>
      <c r="D75" s="148"/>
      <c r="E75" s="148"/>
      <c r="F75" s="148"/>
      <c r="G75" s="148"/>
      <c r="H75" s="148"/>
      <c r="I75" s="148"/>
      <c r="J75" s="148"/>
      <c r="K75" s="148"/>
      <c r="L75" s="148"/>
      <c r="M75" s="152"/>
      <c r="N75" s="152"/>
    </row>
    <row r="76" spans="1:14">
      <c r="A76" s="152"/>
      <c r="B76" s="152"/>
      <c r="C76" s="152"/>
      <c r="D76" s="148"/>
      <c r="E76" s="148"/>
      <c r="F76" s="148"/>
      <c r="G76" s="148"/>
      <c r="H76" s="148"/>
      <c r="I76" s="148"/>
      <c r="J76" s="148"/>
      <c r="K76" s="148"/>
      <c r="L76" s="148"/>
      <c r="M76" s="152"/>
      <c r="N76" s="152"/>
    </row>
    <row r="77" spans="1:14">
      <c r="A77" s="152"/>
      <c r="B77" s="152"/>
      <c r="C77" s="152"/>
      <c r="D77" s="148"/>
      <c r="E77" s="148"/>
      <c r="F77" s="148"/>
      <c r="G77" s="148"/>
      <c r="H77" s="148"/>
      <c r="I77" s="148"/>
      <c r="J77" s="148"/>
      <c r="K77" s="148"/>
      <c r="L77" s="148"/>
      <c r="M77" s="152"/>
      <c r="N77" s="152"/>
    </row>
    <row r="78" spans="1:14">
      <c r="A78" s="152"/>
      <c r="B78" s="152"/>
      <c r="C78" s="152"/>
      <c r="D78" s="148"/>
      <c r="E78" s="148"/>
      <c r="F78" s="148"/>
      <c r="G78" s="148"/>
      <c r="H78" s="148"/>
      <c r="I78" s="148"/>
      <c r="J78" s="148"/>
      <c r="K78" s="148"/>
      <c r="L78" s="148"/>
      <c r="M78" s="152"/>
      <c r="N78" s="152"/>
    </row>
    <row r="79" spans="1:14">
      <c r="A79" s="152"/>
      <c r="B79" s="152"/>
      <c r="C79" s="152"/>
      <c r="D79" s="148"/>
      <c r="E79" s="148"/>
      <c r="F79" s="148"/>
      <c r="G79" s="148"/>
      <c r="H79" s="148"/>
      <c r="I79" s="148"/>
      <c r="J79" s="148"/>
      <c r="K79" s="148"/>
      <c r="L79" s="148"/>
      <c r="M79" s="152"/>
      <c r="N79" s="152"/>
    </row>
    <row r="80" spans="1:14">
      <c r="A80" s="152"/>
      <c r="B80" s="152"/>
      <c r="C80" s="152"/>
      <c r="D80" s="148"/>
      <c r="E80" s="148"/>
      <c r="F80" s="148"/>
      <c r="G80" s="148"/>
      <c r="H80" s="148"/>
      <c r="I80" s="148"/>
      <c r="J80" s="148"/>
      <c r="K80" s="148"/>
      <c r="L80" s="148"/>
      <c r="M80" s="152"/>
      <c r="N80" s="152"/>
    </row>
    <row r="81" spans="1:14">
      <c r="A81" s="152"/>
      <c r="B81" s="152"/>
      <c r="C81" s="152"/>
      <c r="D81" s="148"/>
      <c r="E81" s="148"/>
      <c r="F81" s="148"/>
      <c r="G81" s="148"/>
      <c r="H81" s="148"/>
      <c r="I81" s="148"/>
      <c r="J81" s="148"/>
      <c r="K81" s="148"/>
      <c r="L81" s="148"/>
      <c r="M81" s="152"/>
      <c r="N81" s="152"/>
    </row>
    <row r="82" spans="1:14">
      <c r="A82" s="152"/>
      <c r="B82" s="152"/>
      <c r="C82" s="152"/>
      <c r="D82" s="148"/>
      <c r="E82" s="148"/>
      <c r="F82" s="148"/>
      <c r="G82" s="148"/>
      <c r="H82" s="148"/>
      <c r="I82" s="148"/>
      <c r="J82" s="148"/>
      <c r="K82" s="148"/>
      <c r="L82" s="148"/>
      <c r="M82" s="152"/>
      <c r="N82" s="152"/>
    </row>
    <row r="83" spans="1:14">
      <c r="A83" s="152"/>
      <c r="B83" s="152"/>
      <c r="C83" s="152"/>
      <c r="D83" s="148"/>
      <c r="E83" s="148"/>
      <c r="F83" s="148"/>
      <c r="G83" s="148"/>
      <c r="H83" s="148"/>
      <c r="I83" s="148"/>
      <c r="J83" s="148"/>
      <c r="K83" s="148"/>
      <c r="L83" s="148"/>
      <c r="M83" s="152"/>
      <c r="N83" s="152"/>
    </row>
    <row r="84" spans="1:14">
      <c r="A84" s="152"/>
      <c r="B84" s="152"/>
      <c r="C84" s="152"/>
      <c r="D84" s="148"/>
      <c r="E84" s="148"/>
      <c r="F84" s="148"/>
      <c r="G84" s="148"/>
      <c r="H84" s="148"/>
      <c r="I84" s="148"/>
      <c r="J84" s="148"/>
      <c r="K84" s="148"/>
      <c r="L84" s="148"/>
      <c r="M84" s="152"/>
      <c r="N84" s="152"/>
    </row>
    <row r="85" spans="1:14">
      <c r="A85" s="152"/>
      <c r="B85" s="152"/>
      <c r="C85" s="152"/>
      <c r="D85" s="148"/>
      <c r="E85" s="148"/>
      <c r="F85" s="148"/>
      <c r="G85" s="148"/>
      <c r="H85" s="148"/>
      <c r="I85" s="148"/>
      <c r="J85" s="148"/>
      <c r="K85" s="148"/>
      <c r="L85" s="148"/>
      <c r="M85" s="152"/>
      <c r="N85" s="152"/>
    </row>
    <row r="86" spans="1:14">
      <c r="A86" s="152"/>
      <c r="B86" s="152"/>
      <c r="C86" s="152"/>
      <c r="D86" s="148"/>
      <c r="E86" s="148"/>
      <c r="F86" s="148"/>
      <c r="G86" s="148"/>
      <c r="H86" s="148"/>
      <c r="I86" s="148"/>
      <c r="J86" s="148"/>
      <c r="K86" s="148"/>
      <c r="L86" s="148"/>
      <c r="M86" s="152"/>
      <c r="N86" s="152"/>
    </row>
    <row r="87" spans="1:14">
      <c r="A87" s="152"/>
      <c r="B87" s="152"/>
      <c r="C87" s="152"/>
      <c r="D87" s="148"/>
      <c r="E87" s="148"/>
      <c r="F87" s="148"/>
      <c r="G87" s="148"/>
      <c r="H87" s="148"/>
      <c r="I87" s="148"/>
      <c r="J87" s="148"/>
      <c r="K87" s="148"/>
      <c r="L87" s="148"/>
      <c r="M87" s="152"/>
      <c r="N87" s="152"/>
    </row>
    <row r="88" spans="1:14">
      <c r="A88" s="152"/>
      <c r="B88" s="152"/>
      <c r="C88" s="152"/>
      <c r="D88" s="148"/>
      <c r="E88" s="148"/>
      <c r="F88" s="148"/>
      <c r="G88" s="148"/>
      <c r="H88" s="148"/>
      <c r="I88" s="148"/>
      <c r="J88" s="148"/>
      <c r="K88" s="148"/>
      <c r="L88" s="148"/>
      <c r="M88" s="152"/>
      <c r="N88" s="152"/>
    </row>
    <row r="89" spans="1:14">
      <c r="A89" s="152"/>
      <c r="B89" s="152"/>
      <c r="C89" s="152"/>
      <c r="D89" s="148"/>
      <c r="E89" s="148"/>
      <c r="F89" s="148"/>
      <c r="G89" s="148"/>
      <c r="H89" s="148"/>
      <c r="I89" s="148"/>
      <c r="J89" s="148"/>
      <c r="K89" s="148"/>
      <c r="L89" s="148"/>
      <c r="M89" s="152"/>
      <c r="N89" s="152"/>
    </row>
    <row r="90" spans="1:14">
      <c r="A90" s="152"/>
      <c r="B90" s="152"/>
      <c r="C90" s="152"/>
      <c r="D90" s="148"/>
      <c r="E90" s="148"/>
      <c r="F90" s="148"/>
      <c r="G90" s="148"/>
      <c r="H90" s="148"/>
      <c r="I90" s="148"/>
      <c r="J90" s="148"/>
      <c r="K90" s="148"/>
      <c r="L90" s="148"/>
      <c r="M90" s="152"/>
      <c r="N90" s="152"/>
    </row>
    <row r="91" spans="1:14">
      <c r="A91" s="152"/>
      <c r="B91" s="152"/>
      <c r="C91" s="152"/>
      <c r="D91" s="148"/>
      <c r="E91" s="148"/>
      <c r="F91" s="148"/>
      <c r="G91" s="148"/>
      <c r="H91" s="148"/>
      <c r="I91" s="148"/>
      <c r="J91" s="148"/>
      <c r="K91" s="148"/>
      <c r="L91" s="148"/>
      <c r="M91" s="152"/>
      <c r="N91" s="152"/>
    </row>
    <row r="92" spans="1:14">
      <c r="A92" s="160"/>
      <c r="B92" s="160"/>
      <c r="C92" s="160"/>
      <c r="D92" s="172"/>
      <c r="E92" s="148"/>
      <c r="F92" s="148"/>
      <c r="G92" s="148"/>
      <c r="H92" s="148"/>
      <c r="I92" s="148"/>
      <c r="J92" s="148"/>
      <c r="K92" s="148"/>
      <c r="L92" s="148"/>
      <c r="M92" s="152"/>
      <c r="N92" s="152"/>
    </row>
  </sheetData>
  <sheetProtection algorithmName="SHA-512" hashValue="xIL5QtvfmRm9F+YW37teL6j4Bmq8nc+8PqXVxfeGv2X4ViKqj6kojDi5DbYCokEK+QlY4mufeneQtXxsUO8lcQ==" saltValue="lW7sFKX30U825oIi6XKYqQ==" spinCount="100000" sheet="1" formatCells="0"/>
  <dataConsolidate/>
  <mergeCells count="23">
    <mergeCell ref="A42:B42"/>
    <mergeCell ref="B11:C11"/>
    <mergeCell ref="B10:C10"/>
    <mergeCell ref="B17:C17"/>
    <mergeCell ref="B18:C18"/>
    <mergeCell ref="B19:C19"/>
    <mergeCell ref="B20:C20"/>
    <mergeCell ref="B25:C25"/>
    <mergeCell ref="B27:C27"/>
    <mergeCell ref="B28:C28"/>
    <mergeCell ref="B29:C29"/>
    <mergeCell ref="B30:C30"/>
    <mergeCell ref="B26:C26"/>
    <mergeCell ref="B12:C12"/>
    <mergeCell ref="A23:A24"/>
    <mergeCell ref="B2:C2"/>
    <mergeCell ref="B13:C13"/>
    <mergeCell ref="B14:C14"/>
    <mergeCell ref="B1:C1"/>
    <mergeCell ref="B4:C4"/>
    <mergeCell ref="B7:C7"/>
    <mergeCell ref="B5:C5"/>
    <mergeCell ref="B6:C6"/>
  </mergeCells>
  <pageMargins left="0.23622047244094491" right="0.23622047244094491" top="0.74803149606299213" bottom="0.74803149606299213" header="0.31496062992125984" footer="0.31496062992125984"/>
  <pageSetup paperSize="9" scale="88" fitToHeight="0" orientation="portrait" r:id="rId1"/>
  <headerFooter>
    <oddFooter>&amp;L&amp;"Trebuchet MS,Kursiv"&amp;10&amp;D&amp;C&amp;"Trebuchet MS,Kursiv"&amp;10&amp;P/&amp;N&amp;"Trebuchet MS,Standard"&amp;11
&amp;R&amp;"Trebuchet MS,Kursiv"&amp;10&amp;A</oddFooter>
  </headerFooter>
  <rowBreaks count="1" manualBreakCount="1">
    <brk id="33" max="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Liste!$B$14:$B$16</xm:f>
          </x14:formula1>
          <xm:sqref>B8</xm:sqref>
        </x14:dataValidation>
        <x14:dataValidation type="list" allowBlank="1" showInputMessage="1" showErrorMessage="1" xr:uid="{00000000-0002-0000-0100-000001000000}">
          <x14:formula1>
            <xm:f>Liste!$B$3:$B$9</xm:f>
          </x14:formula1>
          <xm:sqref>B9</xm:sqref>
        </x14:dataValidation>
        <x14:dataValidation type="list" allowBlank="1" showInputMessage="1" showErrorMessage="1" xr:uid="{00000000-0002-0000-0100-000002000000}">
          <x14:formula1>
            <xm:f>Liste!$N$3:$N$15</xm:f>
          </x14:formula1>
          <xm:sqref>B2:C2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11" defaultRowHeight="16.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92"/>
  <sheetViews>
    <sheetView view="pageBreakPreview" topLeftCell="A11" zoomScale="85" zoomScaleNormal="85" zoomScaleSheetLayoutView="85" workbookViewId="0">
      <selection activeCell="B40" sqref="B40"/>
    </sheetView>
  </sheetViews>
  <sheetFormatPr baseColWidth="10" defaultColWidth="11" defaultRowHeight="16.5"/>
  <cols>
    <col min="1" max="1" width="41" style="46" customWidth="1"/>
    <col min="2" max="2" width="32.375" style="46" customWidth="1"/>
    <col min="3" max="3" width="37" style="46" customWidth="1"/>
    <col min="4" max="4" width="13.5" style="49" customWidth="1"/>
    <col min="5" max="12" width="11" style="49"/>
    <col min="13" max="16384" width="11" style="46"/>
  </cols>
  <sheetData>
    <row r="1" spans="1:15" ht="90" customHeight="1" thickBot="1">
      <c r="A1" s="36" t="s">
        <v>41</v>
      </c>
      <c r="B1" s="249"/>
      <c r="C1" s="250"/>
      <c r="D1" s="45"/>
      <c r="E1" s="148"/>
      <c r="F1" s="150"/>
      <c r="G1" s="148"/>
      <c r="H1" s="148"/>
      <c r="I1" s="151"/>
      <c r="J1" s="148"/>
      <c r="K1" s="148"/>
      <c r="L1" s="148"/>
      <c r="M1" s="152"/>
      <c r="N1" s="152"/>
      <c r="O1" s="160"/>
    </row>
    <row r="2" spans="1:15" ht="34.5" customHeight="1" thickBot="1">
      <c r="A2" s="19" t="s">
        <v>8</v>
      </c>
      <c r="B2" s="310" t="s">
        <v>9</v>
      </c>
      <c r="C2" s="310"/>
      <c r="D2" s="153"/>
      <c r="E2" s="153"/>
      <c r="F2" s="148"/>
      <c r="G2" s="148"/>
      <c r="H2" s="148"/>
      <c r="I2" s="148"/>
      <c r="J2" s="148"/>
      <c r="K2" s="148"/>
      <c r="L2" s="148"/>
      <c r="M2" s="152"/>
      <c r="N2" s="152"/>
      <c r="O2" s="160"/>
    </row>
    <row r="3" spans="1:15" ht="17.25" thickBot="1">
      <c r="A3" s="19"/>
      <c r="B3" s="311" t="s">
        <v>10</v>
      </c>
      <c r="C3" s="312"/>
      <c r="D3" s="153"/>
      <c r="E3" s="153"/>
      <c r="F3" s="148"/>
      <c r="G3" s="148"/>
      <c r="H3" s="148"/>
      <c r="I3" s="148"/>
      <c r="J3" s="148"/>
      <c r="K3" s="148"/>
      <c r="L3" s="148"/>
      <c r="M3" s="152"/>
      <c r="N3" s="152"/>
      <c r="O3" s="160"/>
    </row>
    <row r="4" spans="1:15" ht="27.75" customHeight="1" thickBot="1">
      <c r="A4" s="19" t="s">
        <v>11</v>
      </c>
      <c r="B4" s="310"/>
      <c r="C4" s="310"/>
      <c r="D4" s="33"/>
      <c r="E4" s="153"/>
      <c r="F4" s="148"/>
      <c r="G4" s="148"/>
      <c r="H4" s="148"/>
      <c r="I4" s="148"/>
      <c r="J4" s="148"/>
      <c r="K4" s="148"/>
      <c r="L4" s="148"/>
      <c r="M4" s="152"/>
      <c r="N4" s="152"/>
      <c r="O4" s="160"/>
    </row>
    <row r="5" spans="1:15" ht="20.25" customHeight="1" thickBot="1">
      <c r="A5" s="19" t="s">
        <v>12</v>
      </c>
      <c r="B5" s="310"/>
      <c r="C5" s="310"/>
      <c r="D5" s="33"/>
      <c r="E5" s="148"/>
      <c r="F5" s="154"/>
      <c r="G5" s="148"/>
      <c r="H5" s="148"/>
      <c r="I5" s="148"/>
      <c r="J5" s="148"/>
      <c r="K5" s="148"/>
      <c r="L5" s="148"/>
      <c r="M5" s="152"/>
      <c r="N5" s="152"/>
      <c r="O5" s="160"/>
    </row>
    <row r="6" spans="1:15" ht="20.25" customHeight="1" thickBot="1">
      <c r="A6" s="19" t="s">
        <v>13</v>
      </c>
      <c r="B6" s="310"/>
      <c r="C6" s="310"/>
      <c r="D6" s="33"/>
      <c r="E6" s="148"/>
      <c r="F6" s="148"/>
      <c r="G6" s="148"/>
      <c r="H6" s="148"/>
      <c r="I6" s="148"/>
      <c r="J6" s="148"/>
      <c r="K6" s="148"/>
      <c r="L6" s="148"/>
      <c r="M6" s="152"/>
      <c r="N6" s="152"/>
      <c r="O6" s="160"/>
    </row>
    <row r="7" spans="1:15" ht="20.25" customHeight="1" thickBot="1">
      <c r="A7" s="19" t="s">
        <v>14</v>
      </c>
      <c r="B7" s="310"/>
      <c r="C7" s="310"/>
      <c r="D7" s="33"/>
      <c r="E7" s="148"/>
      <c r="F7" s="148"/>
      <c r="G7" s="148"/>
      <c r="H7" s="148"/>
      <c r="I7" s="148"/>
      <c r="J7" s="148"/>
      <c r="K7" s="148"/>
      <c r="L7" s="148"/>
      <c r="M7" s="152"/>
      <c r="N7" s="152"/>
      <c r="O7" s="160"/>
    </row>
    <row r="8" spans="1:15" ht="20.25" customHeight="1" thickBot="1">
      <c r="A8" s="19" t="s">
        <v>15</v>
      </c>
      <c r="B8" s="37" t="s">
        <v>9</v>
      </c>
      <c r="C8" s="25">
        <v>1</v>
      </c>
      <c r="D8" s="172"/>
      <c r="E8" s="148"/>
      <c r="F8" s="148"/>
      <c r="G8" s="148"/>
      <c r="H8" s="148"/>
      <c r="I8" s="148"/>
      <c r="J8" s="148"/>
      <c r="K8" s="148"/>
      <c r="L8" s="148"/>
      <c r="M8" s="152"/>
      <c r="N8" s="152"/>
      <c r="O8" s="160"/>
    </row>
    <row r="9" spans="1:15" ht="20.25" customHeight="1" thickBot="1">
      <c r="A9" s="19" t="s">
        <v>16</v>
      </c>
      <c r="B9" s="38" t="s">
        <v>9</v>
      </c>
      <c r="C9" s="25"/>
      <c r="D9" s="172"/>
      <c r="E9" s="33"/>
      <c r="F9" s="148"/>
      <c r="G9" s="148"/>
      <c r="H9" s="148"/>
      <c r="I9" s="148"/>
      <c r="J9" s="148"/>
      <c r="K9" s="148"/>
      <c r="L9" s="148"/>
      <c r="M9" s="152"/>
      <c r="N9" s="152"/>
      <c r="O9" s="160"/>
    </row>
    <row r="10" spans="1:15" ht="27.75" customHeight="1" thickBot="1">
      <c r="A10" s="21" t="s">
        <v>17</v>
      </c>
      <c r="B10" s="310"/>
      <c r="C10" s="310"/>
      <c r="D10" s="33"/>
      <c r="E10" s="33"/>
      <c r="F10" s="148"/>
      <c r="G10" s="148"/>
      <c r="H10" s="148"/>
      <c r="I10" s="148"/>
      <c r="J10" s="148"/>
      <c r="K10" s="148"/>
      <c r="L10" s="148"/>
      <c r="M10" s="152"/>
      <c r="N10" s="152"/>
      <c r="O10" s="160"/>
    </row>
    <row r="11" spans="1:15" ht="22.5" customHeight="1" thickBot="1">
      <c r="A11" s="139" t="s">
        <v>18</v>
      </c>
      <c r="B11" s="310"/>
      <c r="C11" s="310"/>
      <c r="D11" s="33"/>
      <c r="E11" s="148"/>
      <c r="F11" s="148"/>
      <c r="G11" s="148"/>
      <c r="H11" s="148"/>
      <c r="I11" s="148"/>
      <c r="J11" s="148"/>
      <c r="K11" s="148"/>
      <c r="L11" s="148"/>
      <c r="M11" s="152"/>
      <c r="N11" s="152"/>
      <c r="O11" s="160"/>
    </row>
    <row r="12" spans="1:15" ht="36.75" customHeight="1" thickBot="1">
      <c r="A12" s="19" t="s">
        <v>19</v>
      </c>
      <c r="B12" s="313"/>
      <c r="C12" s="313"/>
      <c r="D12" s="155"/>
      <c r="E12" s="148"/>
      <c r="F12" s="148"/>
      <c r="G12" s="148"/>
      <c r="H12" s="148"/>
      <c r="I12" s="148"/>
      <c r="J12" s="148"/>
      <c r="K12" s="148"/>
      <c r="L12" s="148"/>
      <c r="M12" s="152"/>
      <c r="N12" s="152"/>
      <c r="O12" s="160"/>
    </row>
    <row r="13" spans="1:15" ht="31.5" customHeight="1" thickBot="1">
      <c r="A13" s="19" t="s">
        <v>20</v>
      </c>
      <c r="B13" s="310"/>
      <c r="C13" s="310"/>
      <c r="D13" s="155"/>
      <c r="E13" s="148"/>
      <c r="F13" s="148"/>
      <c r="G13" s="148"/>
      <c r="H13" s="148"/>
      <c r="I13" s="148"/>
      <c r="J13" s="148"/>
      <c r="K13" s="148"/>
      <c r="L13" s="148"/>
      <c r="M13" s="152"/>
      <c r="N13" s="152"/>
      <c r="O13" s="160"/>
    </row>
    <row r="14" spans="1:15" ht="36.75" customHeight="1" thickBot="1">
      <c r="A14" s="19" t="s">
        <v>21</v>
      </c>
      <c r="B14" s="314"/>
      <c r="C14" s="314"/>
      <c r="D14" s="155"/>
      <c r="E14" s="148"/>
      <c r="F14" s="148"/>
      <c r="G14" s="148"/>
      <c r="H14" s="148"/>
      <c r="I14" s="148"/>
      <c r="J14" s="148"/>
      <c r="K14" s="148"/>
      <c r="L14" s="148"/>
      <c r="M14" s="152"/>
      <c r="N14" s="152"/>
      <c r="O14" s="160"/>
    </row>
    <row r="15" spans="1:15" ht="15.75" customHeight="1">
      <c r="A15" s="156"/>
      <c r="B15" s="157"/>
      <c r="C15" s="152"/>
      <c r="D15" s="33"/>
      <c r="E15" s="148"/>
      <c r="F15" s="148"/>
      <c r="G15" s="148"/>
      <c r="H15" s="148"/>
      <c r="I15" s="148"/>
      <c r="J15" s="148"/>
      <c r="K15" s="148"/>
      <c r="L15" s="148"/>
      <c r="M15" s="152"/>
      <c r="N15" s="152"/>
      <c r="O15" s="160"/>
    </row>
    <row r="16" spans="1:15" ht="19.5" thickBot="1">
      <c r="A16" s="140" t="s">
        <v>22</v>
      </c>
      <c r="B16" s="158"/>
      <c r="C16" s="159"/>
      <c r="D16" s="33"/>
      <c r="E16" s="148"/>
      <c r="F16" s="148"/>
      <c r="G16" s="148"/>
      <c r="H16" s="148"/>
      <c r="I16" s="148"/>
      <c r="J16" s="148"/>
      <c r="K16" s="148"/>
      <c r="L16" s="148"/>
      <c r="M16" s="152"/>
      <c r="N16" s="152"/>
      <c r="O16" s="160"/>
    </row>
    <row r="17" spans="1:15" ht="17.25" thickBot="1">
      <c r="A17" s="20" t="s">
        <v>23</v>
      </c>
      <c r="B17" s="248"/>
      <c r="C17" s="248"/>
      <c r="D17" s="33"/>
      <c r="E17" s="148"/>
      <c r="F17" s="148"/>
      <c r="G17" s="148"/>
      <c r="H17" s="148"/>
      <c r="I17" s="148"/>
      <c r="J17" s="148"/>
      <c r="K17" s="148"/>
      <c r="L17" s="148"/>
      <c r="M17" s="152"/>
      <c r="N17" s="152"/>
      <c r="O17" s="160"/>
    </row>
    <row r="18" spans="1:15" ht="17.25" thickBot="1">
      <c r="A18" s="20" t="s">
        <v>24</v>
      </c>
      <c r="B18" s="248"/>
      <c r="C18" s="248"/>
      <c r="D18" s="33"/>
      <c r="E18" s="148"/>
      <c r="F18" s="148"/>
      <c r="G18" s="148"/>
      <c r="H18" s="148"/>
      <c r="I18" s="148"/>
      <c r="J18" s="148"/>
      <c r="K18" s="148"/>
      <c r="L18" s="148"/>
      <c r="M18" s="152"/>
      <c r="N18" s="152"/>
      <c r="O18" s="160"/>
    </row>
    <row r="19" spans="1:15" ht="17.25" thickBot="1">
      <c r="A19" s="20" t="s">
        <v>25</v>
      </c>
      <c r="B19" s="248"/>
      <c r="C19" s="248"/>
      <c r="D19" s="33"/>
      <c r="E19" s="148"/>
      <c r="F19" s="148"/>
      <c r="G19" s="148"/>
      <c r="H19" s="148"/>
      <c r="I19" s="148"/>
      <c r="J19" s="148"/>
      <c r="K19" s="148"/>
      <c r="L19" s="148"/>
      <c r="M19" s="152"/>
      <c r="N19" s="152"/>
      <c r="O19" s="160"/>
    </row>
    <row r="20" spans="1:15" ht="17.25" thickBot="1">
      <c r="A20" s="20" t="s">
        <v>26</v>
      </c>
      <c r="B20" s="248"/>
      <c r="C20" s="253"/>
      <c r="D20" s="33"/>
      <c r="E20" s="148"/>
      <c r="F20" s="148"/>
      <c r="G20" s="148"/>
      <c r="H20" s="148"/>
      <c r="I20" s="148"/>
      <c r="J20" s="148"/>
      <c r="K20" s="148"/>
      <c r="L20" s="148"/>
      <c r="M20" s="152"/>
      <c r="N20" s="152"/>
      <c r="O20" s="160"/>
    </row>
    <row r="21" spans="1:15" ht="19.5" customHeight="1" thickBot="1">
      <c r="A21" s="20" t="s">
        <v>27</v>
      </c>
      <c r="B21" s="32"/>
      <c r="C21" s="161"/>
      <c r="D21" s="33"/>
      <c r="E21" s="148"/>
      <c r="F21" s="148"/>
      <c r="G21" s="148"/>
      <c r="H21" s="148"/>
      <c r="I21" s="148"/>
      <c r="J21" s="148"/>
      <c r="K21" s="148"/>
      <c r="L21" s="148"/>
      <c r="M21" s="152"/>
      <c r="N21" s="152"/>
      <c r="O21" s="160"/>
    </row>
    <row r="22" spans="1:15" ht="21" customHeight="1">
      <c r="A22" s="156"/>
      <c r="B22" s="162"/>
      <c r="C22" s="160"/>
      <c r="D22" s="33"/>
      <c r="E22" s="148"/>
      <c r="F22" s="148"/>
      <c r="G22" s="148"/>
      <c r="H22" s="148"/>
      <c r="I22" s="148"/>
      <c r="J22" s="148"/>
      <c r="K22" s="148"/>
      <c r="L22" s="148"/>
      <c r="M22" s="152"/>
      <c r="N22" s="152"/>
      <c r="O22" s="160"/>
    </row>
    <row r="23" spans="1:15" ht="20.25" customHeight="1">
      <c r="A23" s="256" t="s">
        <v>28</v>
      </c>
      <c r="B23" s="163"/>
      <c r="C23" s="164"/>
      <c r="D23" s="33"/>
      <c r="E23" s="154"/>
      <c r="F23" s="148"/>
      <c r="G23" s="148"/>
      <c r="H23" s="148"/>
      <c r="I23" s="148"/>
      <c r="J23" s="148"/>
      <c r="K23" s="148"/>
      <c r="L23" s="148"/>
      <c r="M23" s="152"/>
      <c r="N23" s="152"/>
      <c r="O23" s="160"/>
    </row>
    <row r="24" spans="1:15" ht="20.25" customHeight="1" thickBot="1">
      <c r="A24" s="257"/>
      <c r="B24" s="158"/>
      <c r="C24" s="159"/>
      <c r="D24" s="33"/>
      <c r="E24" s="148"/>
      <c r="F24" s="148"/>
      <c r="G24" s="148"/>
      <c r="H24" s="148"/>
      <c r="I24" s="148"/>
      <c r="J24" s="148"/>
      <c r="K24" s="148"/>
      <c r="L24" s="148"/>
      <c r="M24" s="152"/>
      <c r="N24" s="152"/>
      <c r="O24" s="160"/>
    </row>
    <row r="25" spans="1:15" ht="30.75" customHeight="1" thickBot="1">
      <c r="A25" s="21" t="s">
        <v>29</v>
      </c>
      <c r="B25" s="248"/>
      <c r="C25" s="248"/>
      <c r="D25" s="33"/>
      <c r="E25" s="148"/>
      <c r="F25" s="148"/>
      <c r="G25" s="148"/>
      <c r="H25" s="148"/>
      <c r="I25" s="148"/>
      <c r="J25" s="148"/>
      <c r="K25" s="148"/>
      <c r="L25" s="148"/>
      <c r="M25" s="152"/>
      <c r="N25" s="152"/>
      <c r="O25" s="160"/>
    </row>
    <row r="26" spans="1:15" ht="36" customHeight="1" thickBot="1">
      <c r="A26" s="21" t="s">
        <v>30</v>
      </c>
      <c r="B26" s="248"/>
      <c r="C26" s="248"/>
      <c r="D26" s="33"/>
      <c r="E26" s="148"/>
      <c r="F26" s="148"/>
      <c r="G26" s="148"/>
      <c r="H26" s="148"/>
      <c r="I26" s="148"/>
      <c r="J26" s="148"/>
      <c r="K26" s="148"/>
      <c r="L26" s="148"/>
      <c r="M26" s="152"/>
      <c r="N26" s="152"/>
      <c r="O26" s="160"/>
    </row>
    <row r="27" spans="1:15" ht="20.25" customHeight="1" thickBot="1">
      <c r="A27" s="20" t="s">
        <v>23</v>
      </c>
      <c r="B27" s="248"/>
      <c r="C27" s="248"/>
      <c r="D27" s="33"/>
      <c r="E27" s="148"/>
      <c r="F27" s="148"/>
      <c r="G27" s="148"/>
      <c r="H27" s="148"/>
      <c r="I27" s="148"/>
      <c r="J27" s="148"/>
      <c r="K27" s="148"/>
      <c r="L27" s="148"/>
      <c r="M27" s="152"/>
      <c r="N27" s="152"/>
      <c r="O27" s="160"/>
    </row>
    <row r="28" spans="1:15" ht="15.75" customHeight="1" thickBot="1">
      <c r="A28" s="23" t="s">
        <v>31</v>
      </c>
      <c r="B28" s="248"/>
      <c r="C28" s="248"/>
      <c r="D28" s="33"/>
      <c r="E28" s="148"/>
      <c r="F28" s="148"/>
      <c r="G28" s="148"/>
      <c r="H28" s="148"/>
      <c r="I28" s="148"/>
      <c r="J28" s="148"/>
      <c r="K28" s="148"/>
      <c r="L28" s="148"/>
      <c r="M28" s="152"/>
      <c r="N28" s="152"/>
      <c r="O28" s="160"/>
    </row>
    <row r="29" spans="1:15" ht="17.25" hidden="1" thickBot="1">
      <c r="A29" s="21" t="s">
        <v>32</v>
      </c>
      <c r="B29" s="248"/>
      <c r="C29" s="248"/>
      <c r="D29" s="33"/>
      <c r="E29" s="148"/>
      <c r="F29" s="148"/>
      <c r="G29" s="148"/>
      <c r="H29" s="148"/>
      <c r="I29" s="148"/>
      <c r="J29" s="148"/>
      <c r="K29" s="148"/>
      <c r="L29" s="148"/>
      <c r="M29" s="152"/>
      <c r="N29" s="152"/>
      <c r="O29" s="160"/>
    </row>
    <row r="30" spans="1:15" ht="18.75" customHeight="1" thickBot="1">
      <c r="A30" s="21" t="s">
        <v>27</v>
      </c>
      <c r="B30" s="254"/>
      <c r="C30" s="255"/>
      <c r="D30" s="33"/>
      <c r="E30" s="148"/>
      <c r="F30" s="148"/>
      <c r="G30" s="148"/>
      <c r="H30" s="148"/>
      <c r="I30" s="148"/>
      <c r="J30" s="148"/>
      <c r="K30" s="148"/>
      <c r="L30" s="148"/>
      <c r="M30" s="152"/>
      <c r="N30" s="152"/>
      <c r="O30" s="160"/>
    </row>
    <row r="31" spans="1:15" ht="10.5" customHeight="1">
      <c r="A31" s="148"/>
      <c r="B31" s="152"/>
      <c r="C31" s="152"/>
      <c r="D31" s="33"/>
      <c r="E31" s="148"/>
      <c r="F31" s="148"/>
      <c r="G31" s="148"/>
      <c r="H31" s="148"/>
      <c r="I31" s="148"/>
      <c r="J31" s="148"/>
      <c r="K31" s="148"/>
      <c r="L31" s="148"/>
      <c r="M31" s="152"/>
      <c r="N31" s="152"/>
      <c r="O31" s="152"/>
    </row>
    <row r="32" spans="1:15" ht="7.5" customHeight="1">
      <c r="A32" s="148"/>
      <c r="B32" s="152"/>
      <c r="C32" s="152"/>
      <c r="D32" s="33"/>
      <c r="E32" s="148"/>
      <c r="F32" s="148"/>
      <c r="G32" s="148"/>
      <c r="H32" s="148"/>
      <c r="I32" s="148"/>
      <c r="J32" s="148"/>
      <c r="K32" s="148"/>
      <c r="L32" s="148"/>
      <c r="M32" s="152"/>
      <c r="N32" s="152"/>
      <c r="O32" s="152"/>
    </row>
    <row r="33" spans="1:15" ht="12.75" customHeight="1">
      <c r="A33" s="141"/>
      <c r="B33" s="47"/>
      <c r="C33" s="48"/>
      <c r="D33" s="33"/>
      <c r="E33" s="148"/>
      <c r="F33" s="148"/>
      <c r="G33" s="148"/>
      <c r="H33" s="148"/>
      <c r="I33" s="148"/>
      <c r="J33" s="148"/>
      <c r="K33" s="148"/>
      <c r="L33" s="148"/>
      <c r="M33" s="152"/>
      <c r="N33" s="152"/>
      <c r="O33" s="160"/>
    </row>
    <row r="34" spans="1:15" ht="20.25" customHeight="1" thickBot="1">
      <c r="A34" s="165" t="s">
        <v>33</v>
      </c>
      <c r="B34" s="166"/>
      <c r="C34" s="24"/>
      <c r="D34" s="33"/>
      <c r="E34" s="148"/>
      <c r="F34" s="148"/>
      <c r="G34" s="148"/>
      <c r="H34" s="148"/>
      <c r="I34" s="148"/>
      <c r="J34" s="148"/>
      <c r="K34" s="148"/>
      <c r="L34" s="148"/>
      <c r="M34" s="152"/>
      <c r="N34" s="152"/>
      <c r="O34" s="160"/>
    </row>
    <row r="35" spans="1:15" ht="20.25" customHeight="1" thickBot="1">
      <c r="A35" s="21" t="s">
        <v>34</v>
      </c>
      <c r="B35" s="22"/>
      <c r="C35" s="148"/>
      <c r="D35" s="33"/>
      <c r="E35" s="148"/>
      <c r="F35" s="148"/>
      <c r="G35" s="148"/>
      <c r="H35" s="148"/>
      <c r="I35" s="148"/>
      <c r="J35" s="148"/>
      <c r="K35" s="148"/>
      <c r="L35" s="148"/>
      <c r="M35" s="152"/>
      <c r="N35" s="152"/>
      <c r="O35" s="160"/>
    </row>
    <row r="36" spans="1:15" ht="20.25" customHeight="1" thickBot="1">
      <c r="A36" s="21" t="s">
        <v>35</v>
      </c>
      <c r="B36" s="22"/>
      <c r="C36" s="148"/>
      <c r="D36" s="33"/>
      <c r="E36" s="148"/>
      <c r="F36" s="148"/>
      <c r="G36" s="148"/>
      <c r="H36" s="148"/>
      <c r="I36" s="148"/>
      <c r="J36" s="148"/>
      <c r="K36" s="148"/>
      <c r="L36" s="148"/>
      <c r="M36" s="152"/>
      <c r="N36" s="152"/>
      <c r="O36" s="160"/>
    </row>
    <row r="37" spans="1:15" ht="17.25" thickBot="1">
      <c r="A37" s="21" t="s">
        <v>36</v>
      </c>
      <c r="B37" s="22"/>
      <c r="C37" s="148"/>
      <c r="D37" s="33"/>
      <c r="E37" s="148"/>
      <c r="F37" s="148"/>
      <c r="G37" s="148"/>
      <c r="H37" s="148"/>
      <c r="I37" s="148"/>
      <c r="J37" s="148"/>
      <c r="K37" s="148"/>
      <c r="L37" s="148"/>
      <c r="M37" s="152"/>
      <c r="N37" s="152"/>
      <c r="O37" s="160"/>
    </row>
    <row r="38" spans="1:15" ht="17.25" thickBot="1">
      <c r="A38" s="21" t="s">
        <v>37</v>
      </c>
      <c r="B38" s="22"/>
      <c r="C38" s="148"/>
      <c r="D38" s="33"/>
      <c r="E38" s="148"/>
      <c r="F38" s="148"/>
      <c r="G38" s="148"/>
      <c r="H38" s="148"/>
      <c r="I38" s="148"/>
      <c r="J38" s="148"/>
      <c r="K38" s="148"/>
      <c r="L38" s="148"/>
      <c r="M38" s="152"/>
      <c r="N38" s="152"/>
      <c r="O38" s="160"/>
    </row>
    <row r="39" spans="1:15" ht="17.25" thickBot="1">
      <c r="A39" s="21" t="s">
        <v>38</v>
      </c>
      <c r="B39" s="56"/>
      <c r="C39" s="148"/>
      <c r="D39" s="33"/>
      <c r="E39" s="148"/>
      <c r="F39" s="148"/>
      <c r="G39" s="148"/>
      <c r="H39" s="148"/>
      <c r="I39" s="148"/>
      <c r="J39" s="148"/>
      <c r="K39" s="148"/>
      <c r="L39" s="148"/>
      <c r="M39" s="152"/>
      <c r="N39" s="152"/>
      <c r="O39" s="160"/>
    </row>
    <row r="40" spans="1:15" ht="20.25" customHeight="1" thickBot="1">
      <c r="A40" s="21" t="s">
        <v>39</v>
      </c>
      <c r="B40" s="167"/>
      <c r="C40" s="148"/>
      <c r="D40" s="33"/>
      <c r="E40" s="148"/>
      <c r="F40" s="148"/>
      <c r="G40" s="148"/>
      <c r="H40" s="148"/>
      <c r="I40" s="148"/>
      <c r="J40" s="148"/>
      <c r="K40" s="148"/>
      <c r="L40" s="148"/>
      <c r="M40" s="152"/>
      <c r="N40" s="152"/>
      <c r="O40" s="160"/>
    </row>
    <row r="41" spans="1:15" ht="20.25" customHeight="1">
      <c r="A41" s="168"/>
      <c r="B41" s="169"/>
      <c r="C41" s="148"/>
      <c r="D41" s="33"/>
      <c r="E41" s="148"/>
      <c r="F41" s="148"/>
      <c r="G41" s="148"/>
      <c r="H41" s="148"/>
      <c r="I41" s="148"/>
      <c r="J41" s="148"/>
      <c r="K41" s="148"/>
      <c r="L41" s="148"/>
      <c r="M41" s="152"/>
      <c r="N41" s="152"/>
      <c r="O41" s="160"/>
    </row>
    <row r="42" spans="1:15" ht="20.25" customHeight="1">
      <c r="A42" s="48"/>
      <c r="B42" s="170"/>
      <c r="C42" s="148"/>
      <c r="D42" s="33"/>
      <c r="E42" s="148"/>
      <c r="F42" s="148"/>
      <c r="G42" s="148"/>
      <c r="H42" s="148"/>
      <c r="I42" s="148"/>
      <c r="J42" s="148"/>
      <c r="K42" s="148"/>
      <c r="L42" s="148"/>
      <c r="M42" s="152"/>
      <c r="N42" s="152"/>
      <c r="O42" s="160"/>
    </row>
    <row r="43" spans="1:15">
      <c r="A43" s="171"/>
      <c r="B43" s="152"/>
      <c r="C43" s="152"/>
      <c r="D43" s="148"/>
      <c r="E43" s="148"/>
      <c r="F43" s="148"/>
      <c r="G43" s="148"/>
      <c r="H43" s="148"/>
      <c r="I43" s="148"/>
      <c r="J43" s="148"/>
      <c r="K43" s="148"/>
      <c r="L43" s="148"/>
      <c r="M43" s="152"/>
      <c r="N43" s="152"/>
      <c r="O43" s="160"/>
    </row>
    <row r="44" spans="1:15">
      <c r="A44" s="171"/>
      <c r="B44" s="152"/>
      <c r="C44" s="152"/>
      <c r="D44" s="148"/>
      <c r="E44" s="148"/>
      <c r="F44" s="148"/>
      <c r="G44" s="148"/>
      <c r="H44" s="148"/>
      <c r="I44" s="148"/>
      <c r="J44" s="148"/>
      <c r="K44" s="148"/>
      <c r="L44" s="148"/>
      <c r="M44" s="152"/>
      <c r="N44" s="152"/>
      <c r="O44" s="160"/>
    </row>
    <row r="45" spans="1:15">
      <c r="A45" s="171"/>
      <c r="B45" s="152"/>
      <c r="C45" s="152"/>
      <c r="D45" s="148"/>
      <c r="E45" s="148"/>
      <c r="F45" s="148"/>
      <c r="G45" s="148"/>
      <c r="H45" s="148"/>
      <c r="I45" s="148"/>
      <c r="J45" s="148"/>
      <c r="K45" s="148"/>
      <c r="L45" s="148"/>
      <c r="M45" s="152"/>
      <c r="N45" s="152"/>
      <c r="O45" s="160"/>
    </row>
    <row r="46" spans="1:15">
      <c r="A46" s="152"/>
      <c r="B46" s="152"/>
      <c r="C46" s="152"/>
      <c r="D46" s="148"/>
      <c r="E46" s="148"/>
      <c r="F46" s="148"/>
      <c r="G46" s="148"/>
      <c r="H46" s="148"/>
      <c r="I46" s="148"/>
      <c r="J46" s="148"/>
      <c r="K46" s="148"/>
      <c r="L46" s="148"/>
      <c r="M46" s="152"/>
      <c r="N46" s="152"/>
      <c r="O46" s="160"/>
    </row>
    <row r="47" spans="1:15">
      <c r="A47" s="152"/>
      <c r="B47" s="152"/>
      <c r="C47" s="152"/>
      <c r="D47" s="148"/>
      <c r="E47" s="148"/>
      <c r="F47" s="148"/>
      <c r="G47" s="148"/>
      <c r="H47" s="148"/>
      <c r="I47" s="148"/>
      <c r="J47" s="148"/>
      <c r="K47" s="148"/>
      <c r="L47" s="148"/>
      <c r="M47" s="152"/>
      <c r="N47" s="152"/>
      <c r="O47" s="160"/>
    </row>
    <row r="48" spans="1:15">
      <c r="A48" s="152"/>
      <c r="B48" s="152"/>
      <c r="C48" s="152"/>
      <c r="D48" s="148"/>
      <c r="E48" s="148"/>
      <c r="F48" s="148"/>
      <c r="G48" s="148"/>
      <c r="H48" s="148"/>
      <c r="I48" s="148"/>
      <c r="J48" s="148"/>
      <c r="K48" s="148"/>
      <c r="L48" s="148"/>
      <c r="M48" s="152"/>
      <c r="N48" s="152"/>
      <c r="O48" s="160"/>
    </row>
    <row r="49" spans="1:15">
      <c r="A49" s="152"/>
      <c r="B49" s="152"/>
      <c r="C49" s="152"/>
      <c r="D49" s="148"/>
      <c r="E49" s="148"/>
      <c r="F49" s="148"/>
      <c r="G49" s="148"/>
      <c r="H49" s="148"/>
      <c r="I49" s="148"/>
      <c r="J49" s="148"/>
      <c r="K49" s="148"/>
      <c r="L49" s="148"/>
      <c r="M49" s="152"/>
      <c r="N49" s="152"/>
      <c r="O49" s="160"/>
    </row>
    <row r="50" spans="1:15">
      <c r="A50" s="152"/>
      <c r="B50" s="152"/>
      <c r="C50" s="152"/>
      <c r="D50" s="148"/>
      <c r="E50" s="148"/>
      <c r="F50" s="148"/>
      <c r="G50" s="148"/>
      <c r="H50" s="148"/>
      <c r="I50" s="148"/>
      <c r="J50" s="148"/>
      <c r="K50" s="148"/>
      <c r="L50" s="148"/>
      <c r="M50" s="152"/>
      <c r="N50" s="152"/>
      <c r="O50" s="160"/>
    </row>
    <row r="51" spans="1:15">
      <c r="A51" s="152"/>
      <c r="B51" s="152"/>
      <c r="C51" s="152"/>
      <c r="D51" s="148"/>
      <c r="E51" s="148"/>
      <c r="F51" s="148"/>
      <c r="G51" s="148"/>
      <c r="H51" s="148"/>
      <c r="I51" s="148"/>
      <c r="J51" s="148"/>
      <c r="K51" s="148"/>
      <c r="L51" s="148"/>
      <c r="M51" s="152"/>
      <c r="N51" s="152"/>
      <c r="O51" s="160"/>
    </row>
    <row r="52" spans="1:15">
      <c r="A52" s="152"/>
      <c r="B52" s="152"/>
      <c r="C52" s="152"/>
      <c r="D52" s="148"/>
      <c r="E52" s="148"/>
      <c r="F52" s="148"/>
      <c r="G52" s="148"/>
      <c r="H52" s="148"/>
      <c r="I52" s="148"/>
      <c r="J52" s="148"/>
      <c r="K52" s="148"/>
      <c r="L52" s="148"/>
      <c r="M52" s="152"/>
      <c r="N52" s="152"/>
      <c r="O52" s="160"/>
    </row>
    <row r="53" spans="1:15">
      <c r="A53" s="152"/>
      <c r="B53" s="152"/>
      <c r="C53" s="152"/>
      <c r="D53" s="148"/>
      <c r="E53" s="148"/>
      <c r="F53" s="148"/>
      <c r="G53" s="148"/>
      <c r="H53" s="148"/>
      <c r="I53" s="148"/>
      <c r="J53" s="148"/>
      <c r="K53" s="148"/>
      <c r="L53" s="148"/>
      <c r="M53" s="152"/>
      <c r="N53" s="152"/>
      <c r="O53" s="160"/>
    </row>
    <row r="54" spans="1:15">
      <c r="A54" s="152"/>
      <c r="B54" s="152"/>
      <c r="C54" s="152"/>
      <c r="D54" s="148"/>
      <c r="E54" s="148"/>
      <c r="F54" s="148"/>
      <c r="G54" s="148"/>
      <c r="H54" s="148"/>
      <c r="I54" s="148"/>
      <c r="J54" s="148"/>
      <c r="K54" s="148"/>
      <c r="L54" s="148"/>
      <c r="M54" s="152"/>
      <c r="N54" s="152"/>
      <c r="O54" s="160"/>
    </row>
    <row r="55" spans="1:15">
      <c r="A55" s="152"/>
      <c r="B55" s="152"/>
      <c r="C55" s="152"/>
      <c r="D55" s="148"/>
      <c r="E55" s="148"/>
      <c r="F55" s="148"/>
      <c r="G55" s="148"/>
      <c r="H55" s="148"/>
      <c r="I55" s="148"/>
      <c r="J55" s="148"/>
      <c r="K55" s="148"/>
      <c r="L55" s="148"/>
      <c r="M55" s="152"/>
      <c r="N55" s="152"/>
      <c r="O55" s="160"/>
    </row>
    <row r="56" spans="1:15">
      <c r="A56" s="152"/>
      <c r="B56" s="152"/>
      <c r="C56" s="152"/>
      <c r="D56" s="148"/>
      <c r="E56" s="148"/>
      <c r="F56" s="148"/>
      <c r="G56" s="148"/>
      <c r="H56" s="148"/>
      <c r="I56" s="148"/>
      <c r="J56" s="148"/>
      <c r="K56" s="148"/>
      <c r="L56" s="148"/>
      <c r="M56" s="152"/>
      <c r="N56" s="152"/>
      <c r="O56" s="160"/>
    </row>
    <row r="57" spans="1:15">
      <c r="A57" s="152"/>
      <c r="B57" s="152"/>
      <c r="C57" s="152"/>
      <c r="D57" s="148"/>
      <c r="E57" s="148"/>
      <c r="F57" s="148"/>
      <c r="G57" s="148"/>
      <c r="H57" s="148"/>
      <c r="I57" s="148"/>
      <c r="J57" s="148"/>
      <c r="K57" s="148"/>
      <c r="L57" s="148"/>
      <c r="M57" s="152"/>
      <c r="N57" s="152"/>
      <c r="O57" s="160"/>
    </row>
    <row r="58" spans="1:15">
      <c r="A58" s="152"/>
      <c r="B58" s="152"/>
      <c r="C58" s="152"/>
      <c r="D58" s="148"/>
      <c r="E58" s="148"/>
      <c r="F58" s="148"/>
      <c r="G58" s="148"/>
      <c r="H58" s="148"/>
      <c r="I58" s="148"/>
      <c r="J58" s="148"/>
      <c r="K58" s="148"/>
      <c r="L58" s="148"/>
      <c r="M58" s="152"/>
      <c r="N58" s="152"/>
      <c r="O58" s="160"/>
    </row>
    <row r="59" spans="1:15">
      <c r="A59" s="152"/>
      <c r="B59" s="152"/>
      <c r="C59" s="152"/>
      <c r="D59" s="148"/>
      <c r="E59" s="148"/>
      <c r="F59" s="148"/>
      <c r="G59" s="148"/>
      <c r="H59" s="148"/>
      <c r="I59" s="148"/>
      <c r="J59" s="148"/>
      <c r="K59" s="148"/>
      <c r="L59" s="148"/>
      <c r="M59" s="152"/>
      <c r="N59" s="152"/>
      <c r="O59" s="160"/>
    </row>
    <row r="60" spans="1:15">
      <c r="A60" s="152"/>
      <c r="B60" s="152"/>
      <c r="C60" s="152"/>
      <c r="D60" s="148"/>
      <c r="E60" s="148"/>
      <c r="F60" s="148"/>
      <c r="G60" s="148"/>
      <c r="H60" s="148"/>
      <c r="I60" s="148"/>
      <c r="J60" s="148"/>
      <c r="K60" s="148"/>
      <c r="L60" s="148"/>
      <c r="M60" s="152"/>
      <c r="N60" s="152"/>
      <c r="O60" s="160"/>
    </row>
    <row r="61" spans="1:15">
      <c r="A61" s="152"/>
      <c r="B61" s="152"/>
      <c r="C61" s="152"/>
      <c r="D61" s="148"/>
      <c r="E61" s="148"/>
      <c r="F61" s="148"/>
      <c r="G61" s="148"/>
      <c r="H61" s="148"/>
      <c r="I61" s="148"/>
      <c r="J61" s="148"/>
      <c r="K61" s="148"/>
      <c r="L61" s="148"/>
      <c r="M61" s="152"/>
      <c r="N61" s="152"/>
      <c r="O61" s="160"/>
    </row>
    <row r="62" spans="1:15">
      <c r="A62" s="152"/>
      <c r="B62" s="152"/>
      <c r="C62" s="152"/>
      <c r="D62" s="148"/>
      <c r="E62" s="148"/>
      <c r="F62" s="148"/>
      <c r="G62" s="148"/>
      <c r="H62" s="148"/>
      <c r="I62" s="148"/>
      <c r="J62" s="148"/>
      <c r="K62" s="148"/>
      <c r="L62" s="148"/>
      <c r="M62" s="152"/>
      <c r="N62" s="152"/>
      <c r="O62" s="160"/>
    </row>
    <row r="63" spans="1:15">
      <c r="A63" s="152"/>
      <c r="B63" s="152"/>
      <c r="C63" s="152"/>
      <c r="D63" s="148"/>
      <c r="E63" s="148"/>
      <c r="F63" s="148"/>
      <c r="G63" s="148"/>
      <c r="H63" s="148"/>
      <c r="I63" s="148"/>
      <c r="J63" s="148"/>
      <c r="K63" s="148"/>
      <c r="L63" s="148"/>
      <c r="M63" s="152"/>
      <c r="N63" s="152"/>
      <c r="O63" s="160"/>
    </row>
    <row r="64" spans="1:15">
      <c r="A64" s="152"/>
      <c r="B64" s="152"/>
      <c r="C64" s="152"/>
      <c r="D64" s="148"/>
      <c r="E64" s="148"/>
      <c r="F64" s="148"/>
      <c r="G64" s="148"/>
      <c r="H64" s="148"/>
      <c r="I64" s="148"/>
      <c r="J64" s="148"/>
      <c r="K64" s="148"/>
      <c r="L64" s="148"/>
      <c r="M64" s="152"/>
      <c r="N64" s="152"/>
      <c r="O64" s="160"/>
    </row>
    <row r="65" spans="1:15">
      <c r="A65" s="152"/>
      <c r="B65" s="152"/>
      <c r="C65" s="152"/>
      <c r="D65" s="148"/>
      <c r="E65" s="148"/>
      <c r="F65" s="148"/>
      <c r="G65" s="148"/>
      <c r="H65" s="148"/>
      <c r="I65" s="148"/>
      <c r="J65" s="148"/>
      <c r="K65" s="148"/>
      <c r="L65" s="148"/>
      <c r="M65" s="152"/>
      <c r="N65" s="152"/>
      <c r="O65" s="160"/>
    </row>
    <row r="66" spans="1:15">
      <c r="A66" s="152"/>
      <c r="B66" s="152"/>
      <c r="C66" s="152"/>
      <c r="D66" s="148"/>
      <c r="E66" s="148"/>
      <c r="F66" s="148"/>
      <c r="G66" s="148"/>
      <c r="H66" s="148"/>
      <c r="I66" s="148"/>
      <c r="J66" s="148"/>
      <c r="K66" s="148"/>
      <c r="L66" s="148"/>
      <c r="M66" s="152"/>
      <c r="N66" s="152"/>
      <c r="O66" s="160"/>
    </row>
    <row r="67" spans="1:15">
      <c r="A67" s="152"/>
      <c r="B67" s="152"/>
      <c r="C67" s="152"/>
      <c r="D67" s="148"/>
      <c r="E67" s="148"/>
      <c r="F67" s="148"/>
      <c r="G67" s="148"/>
      <c r="H67" s="148"/>
      <c r="I67" s="148"/>
      <c r="J67" s="148"/>
      <c r="K67" s="148"/>
      <c r="L67" s="148"/>
      <c r="M67" s="152"/>
      <c r="N67" s="152"/>
      <c r="O67" s="160"/>
    </row>
    <row r="68" spans="1:15">
      <c r="A68" s="152"/>
      <c r="B68" s="152"/>
      <c r="C68" s="152"/>
      <c r="D68" s="148"/>
      <c r="E68" s="148"/>
      <c r="F68" s="148"/>
      <c r="G68" s="148"/>
      <c r="H68" s="148"/>
      <c r="I68" s="148"/>
      <c r="J68" s="148"/>
      <c r="K68" s="148"/>
      <c r="L68" s="148"/>
      <c r="M68" s="152"/>
      <c r="N68" s="152"/>
      <c r="O68" s="160"/>
    </row>
    <row r="69" spans="1:15">
      <c r="A69" s="152"/>
      <c r="B69" s="152"/>
      <c r="C69" s="152"/>
      <c r="D69" s="148"/>
      <c r="E69" s="148"/>
      <c r="F69" s="148"/>
      <c r="G69" s="148"/>
      <c r="H69" s="148"/>
      <c r="I69" s="148"/>
      <c r="J69" s="148"/>
      <c r="K69" s="148"/>
      <c r="L69" s="148"/>
      <c r="M69" s="152"/>
      <c r="N69" s="152"/>
      <c r="O69" s="160"/>
    </row>
    <row r="70" spans="1:15">
      <c r="A70" s="152"/>
      <c r="B70" s="152"/>
      <c r="C70" s="152"/>
      <c r="D70" s="148"/>
      <c r="E70" s="148"/>
      <c r="F70" s="148"/>
      <c r="G70" s="148"/>
      <c r="H70" s="148"/>
      <c r="I70" s="148"/>
      <c r="J70" s="148"/>
      <c r="K70" s="148"/>
      <c r="L70" s="148"/>
      <c r="M70" s="152"/>
      <c r="N70" s="152"/>
      <c r="O70" s="160"/>
    </row>
    <row r="71" spans="1:15">
      <c r="A71" s="152"/>
      <c r="B71" s="152"/>
      <c r="C71" s="152"/>
      <c r="D71" s="148"/>
      <c r="E71" s="148"/>
      <c r="F71" s="148"/>
      <c r="G71" s="148"/>
      <c r="H71" s="148"/>
      <c r="I71" s="148"/>
      <c r="J71" s="148"/>
      <c r="K71" s="148"/>
      <c r="L71" s="148"/>
      <c r="M71" s="152"/>
      <c r="N71" s="152"/>
      <c r="O71" s="160"/>
    </row>
    <row r="72" spans="1:15">
      <c r="A72" s="152"/>
      <c r="B72" s="152"/>
      <c r="C72" s="152"/>
      <c r="D72" s="148"/>
      <c r="E72" s="148"/>
      <c r="F72" s="148"/>
      <c r="G72" s="148"/>
      <c r="H72" s="148"/>
      <c r="I72" s="148"/>
      <c r="J72" s="148"/>
      <c r="K72" s="148"/>
      <c r="L72" s="148"/>
      <c r="M72" s="152"/>
      <c r="N72" s="152"/>
      <c r="O72" s="160"/>
    </row>
    <row r="73" spans="1:15">
      <c r="A73" s="152"/>
      <c r="B73" s="152"/>
      <c r="C73" s="152"/>
      <c r="D73" s="148"/>
      <c r="E73" s="148"/>
      <c r="F73" s="148"/>
      <c r="G73" s="148"/>
      <c r="H73" s="148"/>
      <c r="I73" s="148"/>
      <c r="J73" s="148"/>
      <c r="K73" s="148"/>
      <c r="L73" s="148"/>
      <c r="M73" s="152"/>
      <c r="N73" s="152"/>
      <c r="O73" s="160"/>
    </row>
    <row r="74" spans="1:15">
      <c r="A74" s="152"/>
      <c r="B74" s="152"/>
      <c r="C74" s="152"/>
      <c r="D74" s="148"/>
      <c r="E74" s="148"/>
      <c r="F74" s="148"/>
      <c r="G74" s="148"/>
      <c r="H74" s="148"/>
      <c r="I74" s="148"/>
      <c r="J74" s="148"/>
      <c r="K74" s="148"/>
      <c r="L74" s="148"/>
      <c r="M74" s="152"/>
      <c r="N74" s="152"/>
      <c r="O74" s="160"/>
    </row>
    <row r="75" spans="1:15">
      <c r="A75" s="152"/>
      <c r="B75" s="152"/>
      <c r="C75" s="152"/>
      <c r="D75" s="148"/>
      <c r="E75" s="148"/>
      <c r="F75" s="148"/>
      <c r="G75" s="148"/>
      <c r="H75" s="148"/>
      <c r="I75" s="148"/>
      <c r="J75" s="148"/>
      <c r="K75" s="148"/>
      <c r="L75" s="148"/>
      <c r="M75" s="152"/>
      <c r="N75" s="152"/>
      <c r="O75" s="160"/>
    </row>
    <row r="76" spans="1:15">
      <c r="A76" s="152"/>
      <c r="B76" s="152"/>
      <c r="C76" s="152"/>
      <c r="D76" s="148"/>
      <c r="E76" s="148"/>
      <c r="F76" s="148"/>
      <c r="G76" s="148"/>
      <c r="H76" s="148"/>
      <c r="I76" s="148"/>
      <c r="J76" s="148"/>
      <c r="K76" s="148"/>
      <c r="L76" s="148"/>
      <c r="M76" s="152"/>
      <c r="N76" s="152"/>
      <c r="O76" s="160"/>
    </row>
    <row r="77" spans="1:15">
      <c r="A77" s="152"/>
      <c r="B77" s="152"/>
      <c r="C77" s="152"/>
      <c r="D77" s="148"/>
      <c r="E77" s="148"/>
      <c r="F77" s="148"/>
      <c r="G77" s="148"/>
      <c r="H77" s="148"/>
      <c r="I77" s="148"/>
      <c r="J77" s="148"/>
      <c r="K77" s="148"/>
      <c r="L77" s="148"/>
      <c r="M77" s="152"/>
      <c r="N77" s="152"/>
      <c r="O77" s="160"/>
    </row>
    <row r="78" spans="1:15">
      <c r="A78" s="152"/>
      <c r="B78" s="152"/>
      <c r="C78" s="152"/>
      <c r="D78" s="148"/>
      <c r="E78" s="148"/>
      <c r="F78" s="148"/>
      <c r="G78" s="148"/>
      <c r="H78" s="148"/>
      <c r="I78" s="148"/>
      <c r="J78" s="148"/>
      <c r="K78" s="148"/>
      <c r="L78" s="148"/>
      <c r="M78" s="152"/>
      <c r="N78" s="152"/>
      <c r="O78" s="160"/>
    </row>
    <row r="79" spans="1:15">
      <c r="A79" s="152"/>
      <c r="B79" s="152"/>
      <c r="C79" s="152"/>
      <c r="D79" s="148"/>
      <c r="E79" s="148"/>
      <c r="F79" s="148"/>
      <c r="G79" s="148"/>
      <c r="H79" s="148"/>
      <c r="I79" s="148"/>
      <c r="J79" s="148"/>
      <c r="K79" s="148"/>
      <c r="L79" s="148"/>
      <c r="M79" s="152"/>
      <c r="N79" s="152"/>
      <c r="O79" s="160"/>
    </row>
    <row r="80" spans="1:15">
      <c r="A80" s="152"/>
      <c r="B80" s="152"/>
      <c r="C80" s="152"/>
      <c r="D80" s="148"/>
      <c r="E80" s="148"/>
      <c r="F80" s="148"/>
      <c r="G80" s="148"/>
      <c r="H80" s="148"/>
      <c r="I80" s="148"/>
      <c r="J80" s="148"/>
      <c r="K80" s="148"/>
      <c r="L80" s="148"/>
      <c r="M80" s="152"/>
      <c r="N80" s="152"/>
      <c r="O80" s="160"/>
    </row>
    <row r="81" spans="1:15">
      <c r="A81" s="152"/>
      <c r="B81" s="152"/>
      <c r="C81" s="152"/>
      <c r="D81" s="148"/>
      <c r="E81" s="148"/>
      <c r="F81" s="148"/>
      <c r="G81" s="148"/>
      <c r="H81" s="148"/>
      <c r="I81" s="148"/>
      <c r="J81" s="148"/>
      <c r="K81" s="148"/>
      <c r="L81" s="148"/>
      <c r="M81" s="152"/>
      <c r="N81" s="152"/>
      <c r="O81" s="160"/>
    </row>
    <row r="82" spans="1:15">
      <c r="A82" s="152"/>
      <c r="B82" s="152"/>
      <c r="C82" s="152"/>
      <c r="D82" s="148"/>
      <c r="E82" s="148"/>
      <c r="F82" s="148"/>
      <c r="G82" s="148"/>
      <c r="H82" s="148"/>
      <c r="I82" s="148"/>
      <c r="J82" s="148"/>
      <c r="K82" s="148"/>
      <c r="L82" s="148"/>
      <c r="M82" s="152"/>
      <c r="N82" s="152"/>
      <c r="O82" s="160"/>
    </row>
    <row r="83" spans="1:15">
      <c r="A83" s="152"/>
      <c r="B83" s="152"/>
      <c r="C83" s="152"/>
      <c r="D83" s="148"/>
      <c r="E83" s="148"/>
      <c r="F83" s="148"/>
      <c r="G83" s="148"/>
      <c r="H83" s="148"/>
      <c r="I83" s="148"/>
      <c r="J83" s="148"/>
      <c r="K83" s="148"/>
      <c r="L83" s="148"/>
      <c r="M83" s="152"/>
      <c r="N83" s="152"/>
      <c r="O83" s="160"/>
    </row>
    <row r="84" spans="1:15">
      <c r="A84" s="152"/>
      <c r="B84" s="152"/>
      <c r="C84" s="152"/>
      <c r="D84" s="148"/>
      <c r="E84" s="148"/>
      <c r="F84" s="148"/>
      <c r="G84" s="148"/>
      <c r="H84" s="148"/>
      <c r="I84" s="148"/>
      <c r="J84" s="148"/>
      <c r="K84" s="148"/>
      <c r="L84" s="148"/>
      <c r="M84" s="152"/>
      <c r="N84" s="152"/>
      <c r="O84" s="160"/>
    </row>
    <row r="85" spans="1:15">
      <c r="A85" s="160"/>
      <c r="B85" s="160"/>
      <c r="C85" s="160"/>
      <c r="D85" s="172"/>
      <c r="E85" s="148"/>
      <c r="F85" s="148"/>
      <c r="G85" s="148"/>
      <c r="H85" s="148"/>
      <c r="I85" s="148"/>
      <c r="J85" s="148"/>
      <c r="K85" s="148"/>
      <c r="L85" s="148"/>
      <c r="M85" s="152"/>
      <c r="N85" s="152"/>
      <c r="O85" s="160"/>
    </row>
    <row r="86" spans="1:15">
      <c r="A86" s="160"/>
      <c r="B86" s="160"/>
      <c r="C86" s="160"/>
      <c r="D86" s="172"/>
      <c r="E86" s="172"/>
      <c r="F86" s="172"/>
      <c r="G86" s="172"/>
      <c r="H86" s="172"/>
      <c r="I86" s="172"/>
      <c r="J86" s="172"/>
      <c r="K86" s="172"/>
      <c r="L86" s="172"/>
      <c r="M86" s="160"/>
      <c r="N86" s="160"/>
      <c r="O86" s="160"/>
    </row>
    <row r="87" spans="1:15">
      <c r="A87" s="160"/>
      <c r="B87" s="160"/>
      <c r="C87" s="160"/>
      <c r="D87" s="172"/>
      <c r="E87" s="172"/>
      <c r="F87" s="172"/>
      <c r="G87" s="172"/>
      <c r="H87" s="172"/>
      <c r="I87" s="172"/>
      <c r="J87" s="172"/>
      <c r="K87" s="172"/>
      <c r="L87" s="172"/>
      <c r="M87" s="160"/>
      <c r="N87" s="160"/>
      <c r="O87" s="160"/>
    </row>
    <row r="88" spans="1:15">
      <c r="A88" s="160"/>
      <c r="B88" s="160"/>
      <c r="C88" s="160"/>
      <c r="D88" s="172"/>
      <c r="E88" s="172"/>
      <c r="F88" s="172"/>
      <c r="G88" s="172"/>
      <c r="H88" s="172"/>
      <c r="I88" s="172"/>
      <c r="J88" s="172"/>
      <c r="K88" s="172"/>
      <c r="L88" s="172"/>
      <c r="M88" s="160"/>
      <c r="N88" s="160"/>
      <c r="O88" s="160"/>
    </row>
    <row r="89" spans="1:15">
      <c r="A89" s="160"/>
      <c r="B89" s="160"/>
      <c r="C89" s="160"/>
      <c r="D89" s="172"/>
      <c r="E89" s="172"/>
      <c r="F89" s="172"/>
      <c r="G89" s="172"/>
      <c r="H89" s="172"/>
      <c r="I89" s="172"/>
      <c r="J89" s="172"/>
      <c r="K89" s="172"/>
      <c r="L89" s="172"/>
      <c r="M89" s="160"/>
      <c r="N89" s="160"/>
      <c r="O89" s="160"/>
    </row>
    <row r="90" spans="1:15">
      <c r="A90" s="160"/>
      <c r="B90" s="160"/>
      <c r="C90" s="160"/>
      <c r="D90" s="172"/>
      <c r="E90" s="172"/>
      <c r="F90" s="172"/>
      <c r="G90" s="172"/>
      <c r="H90" s="172"/>
      <c r="I90" s="172"/>
      <c r="J90" s="172"/>
      <c r="K90" s="172"/>
      <c r="L90" s="172"/>
      <c r="M90" s="160"/>
      <c r="N90" s="160"/>
      <c r="O90" s="160"/>
    </row>
    <row r="91" spans="1:15">
      <c r="A91" s="160"/>
      <c r="B91" s="160"/>
      <c r="C91" s="160"/>
      <c r="D91" s="172"/>
      <c r="E91" s="172"/>
      <c r="F91" s="172"/>
      <c r="G91" s="172"/>
      <c r="H91" s="172"/>
      <c r="I91" s="172"/>
      <c r="J91" s="172"/>
      <c r="K91" s="172"/>
      <c r="L91" s="172"/>
      <c r="M91" s="160"/>
      <c r="N91" s="160"/>
      <c r="O91" s="160"/>
    </row>
    <row r="92" spans="1:15">
      <c r="A92" s="160"/>
      <c r="B92" s="160"/>
      <c r="C92" s="160"/>
      <c r="D92" s="172"/>
      <c r="E92" s="172"/>
      <c r="F92" s="172"/>
      <c r="G92" s="172"/>
      <c r="H92" s="172"/>
      <c r="I92" s="172"/>
      <c r="J92" s="172"/>
      <c r="K92" s="172"/>
      <c r="L92" s="172"/>
      <c r="M92" s="160"/>
      <c r="N92" s="160"/>
      <c r="O92" s="160"/>
    </row>
  </sheetData>
  <sheetProtection algorithmName="SHA-512" hashValue="mKnN6hh7o2zjlglU6rgtSaSWkLRzoJCZd/BEGKDjUEVKEtz7DKsw3unIia+m6Fg9tm6FtftEgivXj90kkzcXRQ==" saltValue="zlYh9pskHYsKoLfW7esjPA==" spinCount="100000" sheet="1" formatCells="0"/>
  <dataConsolidate/>
  <mergeCells count="22">
    <mergeCell ref="B30:C30"/>
    <mergeCell ref="A23:A24"/>
    <mergeCell ref="B25:C25"/>
    <mergeCell ref="B27:C27"/>
    <mergeCell ref="B28:C28"/>
    <mergeCell ref="B29:C29"/>
    <mergeCell ref="B26:C26"/>
    <mergeCell ref="B17:C17"/>
    <mergeCell ref="B18:C18"/>
    <mergeCell ref="B19:C19"/>
    <mergeCell ref="B20:C20"/>
    <mergeCell ref="B7:C7"/>
    <mergeCell ref="B10:C10"/>
    <mergeCell ref="B11:C11"/>
    <mergeCell ref="B12:C12"/>
    <mergeCell ref="B13:C13"/>
    <mergeCell ref="B14:C14"/>
    <mergeCell ref="B1:C1"/>
    <mergeCell ref="B2:C2"/>
    <mergeCell ref="B4:C4"/>
    <mergeCell ref="B5:C5"/>
    <mergeCell ref="B6:C6"/>
  </mergeCells>
  <pageMargins left="0.23622047244094491" right="0.23622047244094491" top="0.74803149606299213" bottom="0.74803149606299213" header="0.31496062992125984" footer="0.31496062992125984"/>
  <pageSetup paperSize="9" scale="88" fitToHeight="0" orientation="portrait" r:id="rId1"/>
  <headerFooter>
    <oddFooter>&amp;L&amp;"Trebuchet MS,Kursiv"&amp;10&amp;D&amp;C&amp;"Trebuchet MS,Kursiv"&amp;10&amp;P/&amp;N&amp;"Trebuchet MS,Standard"&amp;11
&amp;R&amp;"Trebuchet MS,Kursiv"&amp;10&amp;A</oddFooter>
  </headerFooter>
  <rowBreaks count="1" manualBreakCount="1">
    <brk id="33" max="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Liste!$B$14:$B$16</xm:f>
          </x14:formula1>
          <xm:sqref>B8</xm:sqref>
        </x14:dataValidation>
        <x14:dataValidation type="list" allowBlank="1" showInputMessage="1" showErrorMessage="1" xr:uid="{00000000-0002-0000-0200-000001000000}">
          <x14:formula1>
            <xm:f>Liste!$B$3:$B$9</xm:f>
          </x14:formula1>
          <xm:sqref>B9</xm:sqref>
        </x14:dataValidation>
        <x14:dataValidation type="list" allowBlank="1" showInputMessage="1" showErrorMessage="1" xr:uid="{00000000-0002-0000-0200-000002000000}">
          <x14:formula1>
            <xm:f>Liste!$N$3:$N$15</xm:f>
          </x14:formula1>
          <xm:sqref>B2:C2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92"/>
  <sheetViews>
    <sheetView view="pageBreakPreview" topLeftCell="A12" zoomScale="85" zoomScaleNormal="85" zoomScaleSheetLayoutView="85" workbookViewId="0">
      <selection activeCell="C36" sqref="C36"/>
    </sheetView>
  </sheetViews>
  <sheetFormatPr baseColWidth="10" defaultColWidth="11" defaultRowHeight="16.5"/>
  <cols>
    <col min="1" max="1" width="41" style="46" customWidth="1"/>
    <col min="2" max="2" width="32.375" style="46" customWidth="1"/>
    <col min="3" max="3" width="37" style="46" customWidth="1"/>
    <col min="4" max="4" width="13.5" style="49" customWidth="1"/>
    <col min="5" max="12" width="11" style="49"/>
    <col min="13" max="16384" width="11" style="46"/>
  </cols>
  <sheetData>
    <row r="1" spans="1:15" ht="90" customHeight="1" thickBot="1">
      <c r="A1" s="36" t="s">
        <v>42</v>
      </c>
      <c r="B1" s="249"/>
      <c r="C1" s="250"/>
      <c r="D1" s="45"/>
      <c r="E1" s="148"/>
      <c r="F1" s="150"/>
      <c r="G1" s="148"/>
      <c r="H1" s="148"/>
      <c r="I1" s="151"/>
      <c r="J1" s="148"/>
      <c r="K1" s="148"/>
      <c r="L1" s="148"/>
      <c r="M1" s="152"/>
      <c r="N1" s="152"/>
      <c r="O1" s="160"/>
    </row>
    <row r="2" spans="1:15" ht="34.5" customHeight="1" thickBot="1">
      <c r="A2" s="19" t="s">
        <v>8</v>
      </c>
      <c r="B2" s="310" t="s">
        <v>9</v>
      </c>
      <c r="C2" s="310"/>
      <c r="D2" s="153"/>
      <c r="E2" s="153"/>
      <c r="F2" s="148"/>
      <c r="G2" s="148"/>
      <c r="H2" s="148"/>
      <c r="I2" s="148"/>
      <c r="J2" s="148"/>
      <c r="K2" s="148"/>
      <c r="L2" s="148"/>
      <c r="M2" s="152"/>
      <c r="N2" s="152"/>
      <c r="O2" s="160"/>
    </row>
    <row r="3" spans="1:15" ht="17.25" thickBot="1">
      <c r="A3" s="19"/>
      <c r="B3" s="311" t="s">
        <v>10</v>
      </c>
      <c r="C3" s="312"/>
      <c r="D3" s="153"/>
      <c r="E3" s="153"/>
      <c r="F3" s="148"/>
      <c r="G3" s="148"/>
      <c r="H3" s="148"/>
      <c r="I3" s="148"/>
      <c r="J3" s="148"/>
      <c r="K3" s="148"/>
      <c r="L3" s="148"/>
      <c r="M3" s="152"/>
      <c r="N3" s="152"/>
      <c r="O3" s="160"/>
    </row>
    <row r="4" spans="1:15" ht="27.75" customHeight="1" thickBot="1">
      <c r="A4" s="19" t="s">
        <v>11</v>
      </c>
      <c r="B4" s="310"/>
      <c r="C4" s="310"/>
      <c r="D4" s="33"/>
      <c r="E4" s="153"/>
      <c r="F4" s="148"/>
      <c r="G4" s="148"/>
      <c r="H4" s="148"/>
      <c r="I4" s="148"/>
      <c r="J4" s="148"/>
      <c r="K4" s="148"/>
      <c r="L4" s="148"/>
      <c r="M4" s="152"/>
      <c r="N4" s="152"/>
      <c r="O4" s="160"/>
    </row>
    <row r="5" spans="1:15" ht="20.25" customHeight="1" thickBot="1">
      <c r="A5" s="19" t="s">
        <v>12</v>
      </c>
      <c r="B5" s="310"/>
      <c r="C5" s="310"/>
      <c r="D5" s="33"/>
      <c r="E5" s="148"/>
      <c r="F5" s="154"/>
      <c r="G5" s="148"/>
      <c r="H5" s="148"/>
      <c r="I5" s="148"/>
      <c r="J5" s="148"/>
      <c r="K5" s="148"/>
      <c r="L5" s="148"/>
      <c r="M5" s="152"/>
      <c r="N5" s="152"/>
      <c r="O5" s="160"/>
    </row>
    <row r="6" spans="1:15" ht="20.25" customHeight="1" thickBot="1">
      <c r="A6" s="19" t="s">
        <v>13</v>
      </c>
      <c r="B6" s="310"/>
      <c r="C6" s="310"/>
      <c r="D6" s="33"/>
      <c r="E6" s="148"/>
      <c r="F6" s="148"/>
      <c r="G6" s="148"/>
      <c r="H6" s="148"/>
      <c r="I6" s="148"/>
      <c r="J6" s="148"/>
      <c r="K6" s="148"/>
      <c r="L6" s="148"/>
      <c r="M6" s="152"/>
      <c r="N6" s="152"/>
      <c r="O6" s="160"/>
    </row>
    <row r="7" spans="1:15" ht="20.25" customHeight="1" thickBot="1">
      <c r="A7" s="19" t="s">
        <v>14</v>
      </c>
      <c r="B7" s="310"/>
      <c r="C7" s="310"/>
      <c r="D7" s="33"/>
      <c r="E7" s="148"/>
      <c r="F7" s="148"/>
      <c r="G7" s="148"/>
      <c r="H7" s="148"/>
      <c r="I7" s="148"/>
      <c r="J7" s="148"/>
      <c r="K7" s="148"/>
      <c r="L7" s="148"/>
      <c r="M7" s="152"/>
      <c r="N7" s="152"/>
      <c r="O7" s="160"/>
    </row>
    <row r="8" spans="1:15" ht="20.25" customHeight="1" thickBot="1">
      <c r="A8" s="19" t="s">
        <v>15</v>
      </c>
      <c r="B8" s="37" t="s">
        <v>9</v>
      </c>
      <c r="C8" s="25">
        <v>1</v>
      </c>
      <c r="D8" s="172"/>
      <c r="E8" s="148"/>
      <c r="F8" s="148"/>
      <c r="G8" s="148"/>
      <c r="H8" s="148"/>
      <c r="I8" s="148"/>
      <c r="J8" s="148"/>
      <c r="K8" s="148"/>
      <c r="L8" s="148"/>
      <c r="M8" s="152"/>
      <c r="N8" s="152"/>
      <c r="O8" s="160"/>
    </row>
    <row r="9" spans="1:15" ht="20.25" customHeight="1" thickBot="1">
      <c r="A9" s="19" t="s">
        <v>16</v>
      </c>
      <c r="B9" s="38" t="s">
        <v>9</v>
      </c>
      <c r="C9" s="25"/>
      <c r="D9" s="172"/>
      <c r="E9" s="33"/>
      <c r="F9" s="148"/>
      <c r="G9" s="148"/>
      <c r="H9" s="148"/>
      <c r="I9" s="148"/>
      <c r="J9" s="148"/>
      <c r="K9" s="148"/>
      <c r="L9" s="148"/>
      <c r="M9" s="152"/>
      <c r="N9" s="152"/>
      <c r="O9" s="160"/>
    </row>
    <row r="10" spans="1:15" ht="27.75" customHeight="1" thickBot="1">
      <c r="A10" s="21" t="s">
        <v>17</v>
      </c>
      <c r="B10" s="310"/>
      <c r="C10" s="310"/>
      <c r="D10" s="33"/>
      <c r="E10" s="33"/>
      <c r="F10" s="148"/>
      <c r="G10" s="148"/>
      <c r="H10" s="148"/>
      <c r="I10" s="148"/>
      <c r="J10" s="148"/>
      <c r="K10" s="148"/>
      <c r="L10" s="148"/>
      <c r="M10" s="152"/>
      <c r="N10" s="152"/>
      <c r="O10" s="160"/>
    </row>
    <row r="11" spans="1:15" ht="22.5" customHeight="1" thickBot="1">
      <c r="A11" s="139" t="s">
        <v>18</v>
      </c>
      <c r="B11" s="310"/>
      <c r="C11" s="310"/>
      <c r="D11" s="33"/>
      <c r="E11" s="148"/>
      <c r="F11" s="148"/>
      <c r="G11" s="148"/>
      <c r="H11" s="148"/>
      <c r="I11" s="148"/>
      <c r="J11" s="148"/>
      <c r="K11" s="148"/>
      <c r="L11" s="148"/>
      <c r="M11" s="152"/>
      <c r="N11" s="152"/>
      <c r="O11" s="160"/>
    </row>
    <row r="12" spans="1:15" ht="36.75" customHeight="1" thickBot="1">
      <c r="A12" s="19" t="s">
        <v>19</v>
      </c>
      <c r="B12" s="313"/>
      <c r="C12" s="313"/>
      <c r="D12" s="155"/>
      <c r="E12" s="148"/>
      <c r="F12" s="148"/>
      <c r="G12" s="148"/>
      <c r="H12" s="148"/>
      <c r="I12" s="148"/>
      <c r="J12" s="148"/>
      <c r="K12" s="148"/>
      <c r="L12" s="148"/>
      <c r="M12" s="152"/>
      <c r="N12" s="152"/>
      <c r="O12" s="160"/>
    </row>
    <row r="13" spans="1:15" ht="31.5" customHeight="1" thickBot="1">
      <c r="A13" s="19" t="s">
        <v>20</v>
      </c>
      <c r="B13" s="310"/>
      <c r="C13" s="310"/>
      <c r="D13" s="155"/>
      <c r="E13" s="148"/>
      <c r="F13" s="148"/>
      <c r="G13" s="148"/>
      <c r="H13" s="148"/>
      <c r="I13" s="148"/>
      <c r="J13" s="148"/>
      <c r="K13" s="148"/>
      <c r="L13" s="148"/>
      <c r="M13" s="152"/>
      <c r="N13" s="152"/>
      <c r="O13" s="160"/>
    </row>
    <row r="14" spans="1:15" ht="36.75" customHeight="1" thickBot="1">
      <c r="A14" s="19" t="s">
        <v>21</v>
      </c>
      <c r="B14" s="314"/>
      <c r="C14" s="314"/>
      <c r="D14" s="155"/>
      <c r="E14" s="148"/>
      <c r="F14" s="148"/>
      <c r="G14" s="148"/>
      <c r="H14" s="148"/>
      <c r="I14" s="148"/>
      <c r="J14" s="148"/>
      <c r="K14" s="148"/>
      <c r="L14" s="148"/>
      <c r="M14" s="152"/>
      <c r="N14" s="152"/>
      <c r="O14" s="160"/>
    </row>
    <row r="15" spans="1:15" ht="15.75" customHeight="1">
      <c r="A15" s="156"/>
      <c r="B15" s="157"/>
      <c r="C15" s="152"/>
      <c r="D15" s="33"/>
      <c r="E15" s="148"/>
      <c r="F15" s="148"/>
      <c r="G15" s="148"/>
      <c r="H15" s="148"/>
      <c r="I15" s="148"/>
      <c r="J15" s="148"/>
      <c r="K15" s="148"/>
      <c r="L15" s="148"/>
      <c r="M15" s="152"/>
      <c r="N15" s="152"/>
      <c r="O15" s="160"/>
    </row>
    <row r="16" spans="1:15" ht="19.5" thickBot="1">
      <c r="A16" s="140" t="s">
        <v>22</v>
      </c>
      <c r="B16" s="158"/>
      <c r="C16" s="159"/>
      <c r="D16" s="33"/>
      <c r="E16" s="148"/>
      <c r="F16" s="148"/>
      <c r="G16" s="148"/>
      <c r="H16" s="148"/>
      <c r="I16" s="148"/>
      <c r="J16" s="148"/>
      <c r="K16" s="148"/>
      <c r="L16" s="148"/>
      <c r="M16" s="152"/>
      <c r="N16" s="152"/>
      <c r="O16" s="160"/>
    </row>
    <row r="17" spans="1:15" ht="17.25" thickBot="1">
      <c r="A17" s="20" t="s">
        <v>23</v>
      </c>
      <c r="B17" s="248"/>
      <c r="C17" s="248"/>
      <c r="D17" s="33"/>
      <c r="E17" s="148"/>
      <c r="F17" s="148"/>
      <c r="G17" s="148"/>
      <c r="H17" s="148"/>
      <c r="I17" s="148"/>
      <c r="J17" s="148"/>
      <c r="K17" s="148"/>
      <c r="L17" s="148"/>
      <c r="M17" s="152"/>
      <c r="N17" s="152"/>
      <c r="O17" s="160"/>
    </row>
    <row r="18" spans="1:15" ht="17.25" thickBot="1">
      <c r="A18" s="20" t="s">
        <v>24</v>
      </c>
      <c r="B18" s="248"/>
      <c r="C18" s="248"/>
      <c r="D18" s="33"/>
      <c r="E18" s="148"/>
      <c r="F18" s="148"/>
      <c r="G18" s="148"/>
      <c r="H18" s="148"/>
      <c r="I18" s="148"/>
      <c r="J18" s="148"/>
      <c r="K18" s="148"/>
      <c r="L18" s="148"/>
      <c r="M18" s="152"/>
      <c r="N18" s="152"/>
      <c r="O18" s="160"/>
    </row>
    <row r="19" spans="1:15" ht="17.25" thickBot="1">
      <c r="A19" s="20" t="s">
        <v>25</v>
      </c>
      <c r="B19" s="248"/>
      <c r="C19" s="248"/>
      <c r="D19" s="33"/>
      <c r="E19" s="148"/>
      <c r="F19" s="148"/>
      <c r="G19" s="148"/>
      <c r="H19" s="148"/>
      <c r="I19" s="148"/>
      <c r="J19" s="148"/>
      <c r="K19" s="148"/>
      <c r="L19" s="148"/>
      <c r="M19" s="152"/>
      <c r="N19" s="152"/>
      <c r="O19" s="160"/>
    </row>
    <row r="20" spans="1:15" ht="17.25" thickBot="1">
      <c r="A20" s="20" t="s">
        <v>26</v>
      </c>
      <c r="B20" s="248"/>
      <c r="C20" s="253"/>
      <c r="D20" s="33"/>
      <c r="E20" s="148"/>
      <c r="F20" s="148"/>
      <c r="G20" s="148"/>
      <c r="H20" s="148"/>
      <c r="I20" s="148"/>
      <c r="J20" s="148"/>
      <c r="K20" s="148"/>
      <c r="L20" s="148"/>
      <c r="M20" s="152"/>
      <c r="N20" s="152"/>
      <c r="O20" s="160"/>
    </row>
    <row r="21" spans="1:15" ht="19.5" customHeight="1" thickBot="1">
      <c r="A21" s="20" t="s">
        <v>27</v>
      </c>
      <c r="B21" s="32"/>
      <c r="C21" s="161"/>
      <c r="D21" s="33"/>
      <c r="E21" s="148"/>
      <c r="F21" s="148"/>
      <c r="G21" s="148"/>
      <c r="H21" s="148"/>
      <c r="I21" s="148"/>
      <c r="J21" s="148"/>
      <c r="K21" s="148"/>
      <c r="L21" s="148"/>
      <c r="M21" s="152"/>
      <c r="N21" s="152"/>
      <c r="O21" s="160"/>
    </row>
    <row r="22" spans="1:15" ht="21" customHeight="1">
      <c r="A22" s="156"/>
      <c r="B22" s="162"/>
      <c r="C22" s="160"/>
      <c r="D22" s="33"/>
      <c r="E22" s="148"/>
      <c r="F22" s="148"/>
      <c r="G22" s="148"/>
      <c r="H22" s="148"/>
      <c r="I22" s="148"/>
      <c r="J22" s="148"/>
      <c r="K22" s="148"/>
      <c r="L22" s="148"/>
      <c r="M22" s="152"/>
      <c r="N22" s="152"/>
      <c r="O22" s="160"/>
    </row>
    <row r="23" spans="1:15" ht="20.25" customHeight="1">
      <c r="A23" s="256" t="s">
        <v>28</v>
      </c>
      <c r="B23" s="163"/>
      <c r="C23" s="164"/>
      <c r="D23" s="33"/>
      <c r="E23" s="154"/>
      <c r="F23" s="148"/>
      <c r="G23" s="148"/>
      <c r="H23" s="148"/>
      <c r="I23" s="148"/>
      <c r="J23" s="148"/>
      <c r="K23" s="148"/>
      <c r="L23" s="148"/>
      <c r="M23" s="152"/>
      <c r="N23" s="152"/>
      <c r="O23" s="160"/>
    </row>
    <row r="24" spans="1:15" ht="20.25" customHeight="1" thickBot="1">
      <c r="A24" s="257"/>
      <c r="B24" s="158"/>
      <c r="C24" s="159"/>
      <c r="D24" s="33"/>
      <c r="E24" s="148"/>
      <c r="F24" s="148"/>
      <c r="G24" s="148"/>
      <c r="H24" s="148"/>
      <c r="I24" s="148"/>
      <c r="J24" s="148"/>
      <c r="K24" s="148"/>
      <c r="L24" s="148"/>
      <c r="M24" s="152"/>
      <c r="N24" s="152"/>
      <c r="O24" s="160"/>
    </row>
    <row r="25" spans="1:15" ht="30.75" customHeight="1" thickBot="1">
      <c r="A25" s="21" t="s">
        <v>29</v>
      </c>
      <c r="B25" s="248"/>
      <c r="C25" s="248"/>
      <c r="D25" s="33"/>
      <c r="E25" s="148"/>
      <c r="F25" s="148"/>
      <c r="G25" s="148"/>
      <c r="H25" s="148"/>
      <c r="I25" s="148"/>
      <c r="J25" s="148"/>
      <c r="K25" s="148"/>
      <c r="L25" s="148"/>
      <c r="M25" s="152"/>
      <c r="N25" s="152"/>
      <c r="O25" s="160"/>
    </row>
    <row r="26" spans="1:15" ht="36" customHeight="1" thickBot="1">
      <c r="A26" s="21" t="s">
        <v>30</v>
      </c>
      <c r="B26" s="248"/>
      <c r="C26" s="248"/>
      <c r="D26" s="33"/>
      <c r="E26" s="148"/>
      <c r="F26" s="148"/>
      <c r="G26" s="148"/>
      <c r="H26" s="148"/>
      <c r="I26" s="148"/>
      <c r="J26" s="148"/>
      <c r="K26" s="148"/>
      <c r="L26" s="148"/>
      <c r="M26" s="152"/>
      <c r="N26" s="152"/>
      <c r="O26" s="160"/>
    </row>
    <row r="27" spans="1:15" ht="20.25" customHeight="1" thickBot="1">
      <c r="A27" s="20" t="s">
        <v>23</v>
      </c>
      <c r="B27" s="248"/>
      <c r="C27" s="248"/>
      <c r="D27" s="33"/>
      <c r="E27" s="148"/>
      <c r="F27" s="148"/>
      <c r="G27" s="148"/>
      <c r="H27" s="148"/>
      <c r="I27" s="148"/>
      <c r="J27" s="148"/>
      <c r="K27" s="148"/>
      <c r="L27" s="148"/>
      <c r="M27" s="152"/>
      <c r="N27" s="152"/>
      <c r="O27" s="160"/>
    </row>
    <row r="28" spans="1:15" ht="15.75" customHeight="1" thickBot="1">
      <c r="A28" s="23" t="s">
        <v>31</v>
      </c>
      <c r="B28" s="248"/>
      <c r="C28" s="248"/>
      <c r="D28" s="33"/>
      <c r="E28" s="148"/>
      <c r="F28" s="148"/>
      <c r="G28" s="148"/>
      <c r="H28" s="148"/>
      <c r="I28" s="148"/>
      <c r="J28" s="148"/>
      <c r="K28" s="148"/>
      <c r="L28" s="148"/>
      <c r="M28" s="152"/>
      <c r="N28" s="152"/>
      <c r="O28" s="160"/>
    </row>
    <row r="29" spans="1:15" ht="17.25" hidden="1" thickBot="1">
      <c r="A29" s="21" t="s">
        <v>32</v>
      </c>
      <c r="B29" s="248"/>
      <c r="C29" s="248"/>
      <c r="D29" s="33"/>
      <c r="E29" s="148"/>
      <c r="F29" s="148"/>
      <c r="G29" s="148"/>
      <c r="H29" s="148"/>
      <c r="I29" s="148"/>
      <c r="J29" s="148"/>
      <c r="K29" s="148"/>
      <c r="L29" s="148"/>
      <c r="M29" s="152"/>
      <c r="N29" s="152"/>
      <c r="O29" s="160"/>
    </row>
    <row r="30" spans="1:15" ht="18.75" customHeight="1" thickBot="1">
      <c r="A30" s="21" t="s">
        <v>27</v>
      </c>
      <c r="B30" s="254"/>
      <c r="C30" s="255"/>
      <c r="D30" s="33"/>
      <c r="E30" s="148"/>
      <c r="F30" s="148"/>
      <c r="G30" s="148"/>
      <c r="H30" s="148"/>
      <c r="I30" s="148"/>
      <c r="J30" s="148"/>
      <c r="K30" s="148"/>
      <c r="L30" s="148"/>
      <c r="M30" s="152"/>
      <c r="N30" s="152"/>
      <c r="O30" s="160"/>
    </row>
    <row r="31" spans="1:15" ht="10.5" customHeight="1">
      <c r="A31" s="148"/>
      <c r="B31" s="152"/>
      <c r="C31" s="152"/>
      <c r="D31" s="33"/>
      <c r="E31" s="148"/>
      <c r="F31" s="148"/>
      <c r="G31" s="148"/>
      <c r="H31" s="148"/>
      <c r="I31" s="148"/>
      <c r="J31" s="148"/>
      <c r="K31" s="148"/>
      <c r="L31" s="148"/>
      <c r="M31" s="152"/>
      <c r="N31" s="152"/>
      <c r="O31" s="152"/>
    </row>
    <row r="32" spans="1:15" ht="7.5" customHeight="1">
      <c r="A32" s="148"/>
      <c r="B32" s="152"/>
      <c r="C32" s="152"/>
      <c r="D32" s="33"/>
      <c r="E32" s="148"/>
      <c r="F32" s="148"/>
      <c r="G32" s="148"/>
      <c r="H32" s="148"/>
      <c r="I32" s="148"/>
      <c r="J32" s="148"/>
      <c r="K32" s="148"/>
      <c r="L32" s="148"/>
      <c r="M32" s="152"/>
      <c r="N32" s="152"/>
      <c r="O32" s="152"/>
    </row>
    <row r="33" spans="1:15" ht="12.75" customHeight="1">
      <c r="A33" s="141"/>
      <c r="B33" s="47"/>
      <c r="C33" s="48"/>
      <c r="D33" s="33"/>
      <c r="E33" s="148"/>
      <c r="F33" s="148"/>
      <c r="G33" s="148"/>
      <c r="H33" s="148"/>
      <c r="I33" s="148"/>
      <c r="J33" s="148"/>
      <c r="K33" s="148"/>
      <c r="L33" s="148"/>
      <c r="M33" s="152"/>
      <c r="N33" s="152"/>
      <c r="O33" s="160"/>
    </row>
    <row r="34" spans="1:15" ht="20.25" customHeight="1" thickBot="1">
      <c r="A34" s="165" t="s">
        <v>33</v>
      </c>
      <c r="B34" s="166"/>
      <c r="C34" s="24"/>
      <c r="D34" s="33"/>
      <c r="E34" s="148"/>
      <c r="F34" s="148"/>
      <c r="G34" s="148"/>
      <c r="H34" s="148"/>
      <c r="I34" s="148"/>
      <c r="J34" s="148"/>
      <c r="K34" s="148"/>
      <c r="L34" s="148"/>
      <c r="M34" s="152"/>
      <c r="N34" s="152"/>
      <c r="O34" s="160"/>
    </row>
    <row r="35" spans="1:15" ht="20.25" customHeight="1" thickBot="1">
      <c r="A35" s="21" t="s">
        <v>34</v>
      </c>
      <c r="B35" s="22"/>
      <c r="C35" s="148"/>
      <c r="D35" s="33"/>
      <c r="E35" s="148"/>
      <c r="F35" s="148"/>
      <c r="G35" s="148"/>
      <c r="H35" s="148"/>
      <c r="I35" s="148"/>
      <c r="J35" s="148"/>
      <c r="K35" s="148"/>
      <c r="L35" s="148"/>
      <c r="M35" s="152"/>
      <c r="N35" s="152"/>
      <c r="O35" s="160"/>
    </row>
    <row r="36" spans="1:15" ht="20.25" customHeight="1" thickBot="1">
      <c r="A36" s="21" t="s">
        <v>35</v>
      </c>
      <c r="B36" s="22"/>
      <c r="C36" s="148"/>
      <c r="D36" s="33"/>
      <c r="E36" s="148"/>
      <c r="F36" s="148"/>
      <c r="G36" s="148"/>
      <c r="H36" s="148"/>
      <c r="I36" s="148"/>
      <c r="J36" s="148"/>
      <c r="K36" s="148"/>
      <c r="L36" s="148"/>
      <c r="M36" s="152"/>
      <c r="N36" s="152"/>
      <c r="O36" s="160"/>
    </row>
    <row r="37" spans="1:15" ht="17.25" thickBot="1">
      <c r="A37" s="21" t="s">
        <v>36</v>
      </c>
      <c r="B37" s="22"/>
      <c r="C37" s="148"/>
      <c r="D37" s="33"/>
      <c r="E37" s="148"/>
      <c r="F37" s="148"/>
      <c r="G37" s="148"/>
      <c r="H37" s="148"/>
      <c r="I37" s="148"/>
      <c r="J37" s="148"/>
      <c r="K37" s="148"/>
      <c r="L37" s="148"/>
      <c r="M37" s="152"/>
      <c r="N37" s="152"/>
      <c r="O37" s="160"/>
    </row>
    <row r="38" spans="1:15" ht="17.25" thickBot="1">
      <c r="A38" s="21" t="s">
        <v>37</v>
      </c>
      <c r="B38" s="22"/>
      <c r="C38" s="148"/>
      <c r="D38" s="33"/>
      <c r="E38" s="148"/>
      <c r="F38" s="148"/>
      <c r="G38" s="148"/>
      <c r="H38" s="148"/>
      <c r="I38" s="148"/>
      <c r="J38" s="148"/>
      <c r="K38" s="148"/>
      <c r="L38" s="148"/>
      <c r="M38" s="152"/>
      <c r="N38" s="152"/>
      <c r="O38" s="160"/>
    </row>
    <row r="39" spans="1:15" ht="17.25" thickBot="1">
      <c r="A39" s="21" t="s">
        <v>38</v>
      </c>
      <c r="B39" s="56"/>
      <c r="C39" s="148"/>
      <c r="D39" s="33"/>
      <c r="E39" s="148"/>
      <c r="F39" s="148"/>
      <c r="G39" s="148"/>
      <c r="H39" s="148"/>
      <c r="I39" s="148"/>
      <c r="J39" s="148"/>
      <c r="K39" s="148"/>
      <c r="L39" s="148"/>
      <c r="M39" s="152"/>
      <c r="N39" s="152"/>
      <c r="O39" s="160"/>
    </row>
    <row r="40" spans="1:15" ht="20.25" customHeight="1" thickBot="1">
      <c r="A40" s="21" t="s">
        <v>39</v>
      </c>
      <c r="B40" s="167"/>
      <c r="C40" s="148"/>
      <c r="D40" s="33"/>
      <c r="E40" s="148"/>
      <c r="F40" s="148"/>
      <c r="G40" s="148"/>
      <c r="H40" s="148"/>
      <c r="I40" s="148"/>
      <c r="J40" s="148"/>
      <c r="K40" s="148"/>
      <c r="L40" s="148"/>
      <c r="M40" s="152"/>
      <c r="N40" s="152"/>
      <c r="O40" s="160"/>
    </row>
    <row r="41" spans="1:15" ht="20.25" customHeight="1">
      <c r="A41" s="168"/>
      <c r="B41" s="169"/>
      <c r="C41" s="148"/>
      <c r="D41" s="33"/>
      <c r="E41" s="148"/>
      <c r="F41" s="148"/>
      <c r="G41" s="148"/>
      <c r="H41" s="148"/>
      <c r="I41" s="148"/>
      <c r="J41" s="148"/>
      <c r="K41" s="148"/>
      <c r="L41" s="148"/>
      <c r="M41" s="152"/>
      <c r="N41" s="152"/>
      <c r="O41" s="160"/>
    </row>
    <row r="42" spans="1:15" ht="20.25" customHeight="1">
      <c r="A42" s="48"/>
      <c r="B42" s="170"/>
      <c r="C42" s="148"/>
      <c r="D42" s="33"/>
      <c r="E42" s="148"/>
      <c r="F42" s="148"/>
      <c r="G42" s="148"/>
      <c r="H42" s="148"/>
      <c r="I42" s="148"/>
      <c r="J42" s="148"/>
      <c r="K42" s="148"/>
      <c r="L42" s="148"/>
      <c r="M42" s="152"/>
      <c r="N42" s="152"/>
      <c r="O42" s="160"/>
    </row>
    <row r="43" spans="1:15">
      <c r="A43" s="171"/>
      <c r="B43" s="152"/>
      <c r="C43" s="152"/>
      <c r="D43" s="148"/>
      <c r="E43" s="148"/>
      <c r="F43" s="148"/>
      <c r="G43" s="148"/>
      <c r="H43" s="148"/>
      <c r="I43" s="148"/>
      <c r="J43" s="148"/>
      <c r="K43" s="148"/>
      <c r="L43" s="148"/>
      <c r="M43" s="152"/>
      <c r="N43" s="152"/>
      <c r="O43" s="160"/>
    </row>
    <row r="44" spans="1:15">
      <c r="A44" s="171"/>
      <c r="B44" s="152"/>
      <c r="C44" s="152"/>
      <c r="D44" s="148"/>
      <c r="E44" s="148"/>
      <c r="F44" s="148"/>
      <c r="G44" s="148"/>
      <c r="H44" s="148"/>
      <c r="I44" s="148"/>
      <c r="J44" s="148"/>
      <c r="K44" s="148"/>
      <c r="L44" s="148"/>
      <c r="M44" s="152"/>
      <c r="N44" s="152"/>
      <c r="O44" s="160"/>
    </row>
    <row r="45" spans="1:15">
      <c r="A45" s="171"/>
      <c r="B45" s="152"/>
      <c r="C45" s="152"/>
      <c r="D45" s="148"/>
      <c r="E45" s="148"/>
      <c r="F45" s="148"/>
      <c r="G45" s="148"/>
      <c r="H45" s="148"/>
      <c r="I45" s="148"/>
      <c r="J45" s="148"/>
      <c r="K45" s="148"/>
      <c r="L45" s="148"/>
      <c r="M45" s="152"/>
      <c r="N45" s="152"/>
      <c r="O45" s="160"/>
    </row>
    <row r="46" spans="1:15">
      <c r="A46" s="152"/>
      <c r="B46" s="152"/>
      <c r="C46" s="152"/>
      <c r="D46" s="148"/>
      <c r="E46" s="148"/>
      <c r="F46" s="148"/>
      <c r="G46" s="148"/>
      <c r="H46" s="148"/>
      <c r="I46" s="148"/>
      <c r="J46" s="148"/>
      <c r="K46" s="148"/>
      <c r="L46" s="148"/>
      <c r="M46" s="152"/>
      <c r="N46" s="152"/>
      <c r="O46" s="160"/>
    </row>
    <row r="47" spans="1:15">
      <c r="A47" s="152"/>
      <c r="B47" s="152"/>
      <c r="C47" s="152"/>
      <c r="D47" s="148"/>
      <c r="E47" s="148"/>
      <c r="F47" s="148"/>
      <c r="G47" s="148"/>
      <c r="H47" s="148"/>
      <c r="I47" s="148"/>
      <c r="J47" s="148"/>
      <c r="K47" s="148"/>
      <c r="L47" s="148"/>
      <c r="M47" s="152"/>
      <c r="N47" s="152"/>
      <c r="O47" s="160"/>
    </row>
    <row r="48" spans="1:15">
      <c r="A48" s="152"/>
      <c r="B48" s="152"/>
      <c r="C48" s="152"/>
      <c r="D48" s="148"/>
      <c r="E48" s="148"/>
      <c r="F48" s="148"/>
      <c r="G48" s="148"/>
      <c r="H48" s="148"/>
      <c r="I48" s="148"/>
      <c r="J48" s="148"/>
      <c r="K48" s="148"/>
      <c r="L48" s="148"/>
      <c r="M48" s="152"/>
      <c r="N48" s="152"/>
      <c r="O48" s="160"/>
    </row>
    <row r="49" spans="1:15">
      <c r="A49" s="152"/>
      <c r="B49" s="152"/>
      <c r="C49" s="152"/>
      <c r="D49" s="148"/>
      <c r="E49" s="148"/>
      <c r="F49" s="148"/>
      <c r="G49" s="148"/>
      <c r="H49" s="148"/>
      <c r="I49" s="148"/>
      <c r="J49" s="148"/>
      <c r="K49" s="148"/>
      <c r="L49" s="148"/>
      <c r="M49" s="152"/>
      <c r="N49" s="152"/>
      <c r="O49" s="160"/>
    </row>
    <row r="50" spans="1:15">
      <c r="A50" s="152"/>
      <c r="B50" s="152"/>
      <c r="C50" s="152"/>
      <c r="D50" s="148"/>
      <c r="E50" s="148"/>
      <c r="F50" s="148"/>
      <c r="G50" s="148"/>
      <c r="H50" s="148"/>
      <c r="I50" s="148"/>
      <c r="J50" s="148"/>
      <c r="K50" s="148"/>
      <c r="L50" s="148"/>
      <c r="M50" s="152"/>
      <c r="N50" s="152"/>
      <c r="O50" s="160"/>
    </row>
    <row r="51" spans="1:15">
      <c r="A51" s="152"/>
      <c r="B51" s="152"/>
      <c r="C51" s="152"/>
      <c r="D51" s="148"/>
      <c r="E51" s="148"/>
      <c r="F51" s="148"/>
      <c r="G51" s="148"/>
      <c r="H51" s="148"/>
      <c r="I51" s="148"/>
      <c r="J51" s="148"/>
      <c r="K51" s="148"/>
      <c r="L51" s="148"/>
      <c r="M51" s="152"/>
      <c r="N51" s="152"/>
      <c r="O51" s="160"/>
    </row>
    <row r="52" spans="1:15">
      <c r="A52" s="152"/>
      <c r="B52" s="152"/>
      <c r="C52" s="152"/>
      <c r="D52" s="148"/>
      <c r="E52" s="148"/>
      <c r="F52" s="148"/>
      <c r="G52" s="148"/>
      <c r="H52" s="148"/>
      <c r="I52" s="148"/>
      <c r="J52" s="148"/>
      <c r="K52" s="148"/>
      <c r="L52" s="148"/>
      <c r="M52" s="152"/>
      <c r="N52" s="152"/>
      <c r="O52" s="160"/>
    </row>
    <row r="53" spans="1:15">
      <c r="A53" s="152"/>
      <c r="B53" s="152"/>
      <c r="C53" s="152"/>
      <c r="D53" s="148"/>
      <c r="E53" s="148"/>
      <c r="F53" s="148"/>
      <c r="G53" s="148"/>
      <c r="H53" s="148"/>
      <c r="I53" s="148"/>
      <c r="J53" s="148"/>
      <c r="K53" s="148"/>
      <c r="L53" s="148"/>
      <c r="M53" s="152"/>
      <c r="N53" s="152"/>
      <c r="O53" s="160"/>
    </row>
    <row r="54" spans="1:15">
      <c r="A54" s="152"/>
      <c r="B54" s="152"/>
      <c r="C54" s="152"/>
      <c r="D54" s="148"/>
      <c r="E54" s="148"/>
      <c r="F54" s="148"/>
      <c r="G54" s="148"/>
      <c r="H54" s="148"/>
      <c r="I54" s="148"/>
      <c r="J54" s="148"/>
      <c r="K54" s="148"/>
      <c r="L54" s="148"/>
      <c r="M54" s="152"/>
      <c r="N54" s="152"/>
      <c r="O54" s="160"/>
    </row>
    <row r="55" spans="1:15">
      <c r="A55" s="152"/>
      <c r="B55" s="152"/>
      <c r="C55" s="152"/>
      <c r="D55" s="148"/>
      <c r="E55" s="148"/>
      <c r="F55" s="148"/>
      <c r="G55" s="148"/>
      <c r="H55" s="148"/>
      <c r="I55" s="148"/>
      <c r="J55" s="148"/>
      <c r="K55" s="148"/>
      <c r="L55" s="148"/>
      <c r="M55" s="152"/>
      <c r="N55" s="152"/>
      <c r="O55" s="160"/>
    </row>
    <row r="56" spans="1:15">
      <c r="A56" s="152"/>
      <c r="B56" s="152"/>
      <c r="C56" s="152"/>
      <c r="D56" s="148"/>
      <c r="E56" s="148"/>
      <c r="F56" s="148"/>
      <c r="G56" s="148"/>
      <c r="H56" s="148"/>
      <c r="I56" s="148"/>
      <c r="J56" s="148"/>
      <c r="K56" s="148"/>
      <c r="L56" s="148"/>
      <c r="M56" s="152"/>
      <c r="N56" s="152"/>
      <c r="O56" s="160"/>
    </row>
    <row r="57" spans="1:15">
      <c r="A57" s="152"/>
      <c r="B57" s="152"/>
      <c r="C57" s="152"/>
      <c r="D57" s="148"/>
      <c r="E57" s="148"/>
      <c r="F57" s="148"/>
      <c r="G57" s="148"/>
      <c r="H57" s="148"/>
      <c r="I57" s="148"/>
      <c r="J57" s="148"/>
      <c r="K57" s="148"/>
      <c r="L57" s="148"/>
      <c r="M57" s="152"/>
      <c r="N57" s="152"/>
      <c r="O57" s="160"/>
    </row>
    <row r="58" spans="1:15">
      <c r="A58" s="152"/>
      <c r="B58" s="152"/>
      <c r="C58" s="152"/>
      <c r="D58" s="148"/>
      <c r="E58" s="148"/>
      <c r="F58" s="148"/>
      <c r="G58" s="148"/>
      <c r="H58" s="148"/>
      <c r="I58" s="148"/>
      <c r="J58" s="148"/>
      <c r="K58" s="148"/>
      <c r="L58" s="148"/>
      <c r="M58" s="152"/>
      <c r="N58" s="152"/>
      <c r="O58" s="160"/>
    </row>
    <row r="59" spans="1:15">
      <c r="A59" s="152"/>
      <c r="B59" s="152"/>
      <c r="C59" s="152"/>
      <c r="D59" s="148"/>
      <c r="E59" s="148"/>
      <c r="F59" s="148"/>
      <c r="G59" s="148"/>
      <c r="H59" s="148"/>
      <c r="I59" s="148"/>
      <c r="J59" s="148"/>
      <c r="K59" s="148"/>
      <c r="L59" s="148"/>
      <c r="M59" s="152"/>
      <c r="N59" s="152"/>
      <c r="O59" s="160"/>
    </row>
    <row r="60" spans="1:15">
      <c r="A60" s="152"/>
      <c r="B60" s="152"/>
      <c r="C60" s="152"/>
      <c r="D60" s="148"/>
      <c r="E60" s="148"/>
      <c r="F60" s="148"/>
      <c r="G60" s="148"/>
      <c r="H60" s="148"/>
      <c r="I60" s="148"/>
      <c r="J60" s="148"/>
      <c r="K60" s="148"/>
      <c r="L60" s="148"/>
      <c r="M60" s="152"/>
      <c r="N60" s="152"/>
      <c r="O60" s="160"/>
    </row>
    <row r="61" spans="1:15">
      <c r="A61" s="152"/>
      <c r="B61" s="152"/>
      <c r="C61" s="152"/>
      <c r="D61" s="148"/>
      <c r="E61" s="148"/>
      <c r="F61" s="148"/>
      <c r="G61" s="148"/>
      <c r="H61" s="148"/>
      <c r="I61" s="148"/>
      <c r="J61" s="148"/>
      <c r="K61" s="148"/>
      <c r="L61" s="148"/>
      <c r="M61" s="152"/>
      <c r="N61" s="152"/>
      <c r="O61" s="160"/>
    </row>
    <row r="62" spans="1:15">
      <c r="A62" s="152"/>
      <c r="B62" s="152"/>
      <c r="C62" s="152"/>
      <c r="D62" s="148"/>
      <c r="E62" s="148"/>
      <c r="F62" s="148"/>
      <c r="G62" s="148"/>
      <c r="H62" s="148"/>
      <c r="I62" s="148"/>
      <c r="J62" s="148"/>
      <c r="K62" s="148"/>
      <c r="L62" s="148"/>
      <c r="M62" s="152"/>
      <c r="N62" s="152"/>
      <c r="O62" s="160"/>
    </row>
    <row r="63" spans="1:15">
      <c r="A63" s="152"/>
      <c r="B63" s="152"/>
      <c r="C63" s="152"/>
      <c r="D63" s="148"/>
      <c r="E63" s="148"/>
      <c r="F63" s="148"/>
      <c r="G63" s="148"/>
      <c r="H63" s="148"/>
      <c r="I63" s="148"/>
      <c r="J63" s="148"/>
      <c r="K63" s="148"/>
      <c r="L63" s="148"/>
      <c r="M63" s="152"/>
      <c r="N63" s="152"/>
      <c r="O63" s="160"/>
    </row>
    <row r="64" spans="1:15">
      <c r="A64" s="152"/>
      <c r="B64" s="152"/>
      <c r="C64" s="152"/>
      <c r="D64" s="148"/>
      <c r="E64" s="148"/>
      <c r="F64" s="148"/>
      <c r="G64" s="148"/>
      <c r="H64" s="148"/>
      <c r="I64" s="148"/>
      <c r="J64" s="148"/>
      <c r="K64" s="148"/>
      <c r="L64" s="148"/>
      <c r="M64" s="152"/>
      <c r="N64" s="152"/>
      <c r="O64" s="160"/>
    </row>
    <row r="65" spans="1:15">
      <c r="A65" s="152"/>
      <c r="B65" s="152"/>
      <c r="C65" s="152"/>
      <c r="D65" s="148"/>
      <c r="E65" s="148"/>
      <c r="F65" s="148"/>
      <c r="G65" s="148"/>
      <c r="H65" s="148"/>
      <c r="I65" s="148"/>
      <c r="J65" s="148"/>
      <c r="K65" s="148"/>
      <c r="L65" s="148"/>
      <c r="M65" s="152"/>
      <c r="N65" s="152"/>
      <c r="O65" s="160"/>
    </row>
    <row r="66" spans="1:15">
      <c r="A66" s="152"/>
      <c r="B66" s="152"/>
      <c r="C66" s="152"/>
      <c r="D66" s="148"/>
      <c r="E66" s="148"/>
      <c r="F66" s="148"/>
      <c r="G66" s="148"/>
      <c r="H66" s="148"/>
      <c r="I66" s="148"/>
      <c r="J66" s="148"/>
      <c r="K66" s="148"/>
      <c r="L66" s="148"/>
      <c r="M66" s="152"/>
      <c r="N66" s="152"/>
      <c r="O66" s="160"/>
    </row>
    <row r="67" spans="1:15">
      <c r="A67" s="152"/>
      <c r="B67" s="152"/>
      <c r="C67" s="152"/>
      <c r="D67" s="148"/>
      <c r="E67" s="148"/>
      <c r="F67" s="148"/>
      <c r="G67" s="148"/>
      <c r="H67" s="148"/>
      <c r="I67" s="148"/>
      <c r="J67" s="148"/>
      <c r="K67" s="148"/>
      <c r="L67" s="148"/>
      <c r="M67" s="152"/>
      <c r="N67" s="152"/>
      <c r="O67" s="160"/>
    </row>
    <row r="68" spans="1:15">
      <c r="A68" s="152"/>
      <c r="B68" s="152"/>
      <c r="C68" s="152"/>
      <c r="D68" s="148"/>
      <c r="E68" s="148"/>
      <c r="F68" s="148"/>
      <c r="G68" s="148"/>
      <c r="H68" s="148"/>
      <c r="I68" s="148"/>
      <c r="J68" s="148"/>
      <c r="K68" s="148"/>
      <c r="L68" s="148"/>
      <c r="M68" s="152"/>
      <c r="N68" s="152"/>
      <c r="O68" s="160"/>
    </row>
    <row r="69" spans="1:15">
      <c r="A69" s="152"/>
      <c r="B69" s="152"/>
      <c r="C69" s="152"/>
      <c r="D69" s="148"/>
      <c r="E69" s="148"/>
      <c r="F69" s="148"/>
      <c r="G69" s="148"/>
      <c r="H69" s="148"/>
      <c r="I69" s="148"/>
      <c r="J69" s="148"/>
      <c r="K69" s="148"/>
      <c r="L69" s="148"/>
      <c r="M69" s="152"/>
      <c r="N69" s="152"/>
      <c r="O69" s="160"/>
    </row>
    <row r="70" spans="1:15">
      <c r="A70" s="152"/>
      <c r="B70" s="152"/>
      <c r="C70" s="152"/>
      <c r="D70" s="148"/>
      <c r="E70" s="148"/>
      <c r="F70" s="148"/>
      <c r="G70" s="148"/>
      <c r="H70" s="148"/>
      <c r="I70" s="148"/>
      <c r="J70" s="148"/>
      <c r="K70" s="148"/>
      <c r="L70" s="148"/>
      <c r="M70" s="152"/>
      <c r="N70" s="152"/>
      <c r="O70" s="160"/>
    </row>
    <row r="71" spans="1:15">
      <c r="A71" s="152"/>
      <c r="B71" s="152"/>
      <c r="C71" s="152"/>
      <c r="D71" s="148"/>
      <c r="E71" s="148"/>
      <c r="F71" s="148"/>
      <c r="G71" s="148"/>
      <c r="H71" s="148"/>
      <c r="I71" s="148"/>
      <c r="J71" s="148"/>
      <c r="K71" s="148"/>
      <c r="L71" s="148"/>
      <c r="M71" s="152"/>
      <c r="N71" s="152"/>
      <c r="O71" s="160"/>
    </row>
    <row r="72" spans="1:15">
      <c r="A72" s="152"/>
      <c r="B72" s="152"/>
      <c r="C72" s="152"/>
      <c r="D72" s="148"/>
      <c r="E72" s="148"/>
      <c r="F72" s="148"/>
      <c r="G72" s="148"/>
      <c r="H72" s="148"/>
      <c r="I72" s="148"/>
      <c r="J72" s="148"/>
      <c r="K72" s="148"/>
      <c r="L72" s="148"/>
      <c r="M72" s="152"/>
      <c r="N72" s="152"/>
      <c r="O72" s="160"/>
    </row>
    <row r="73" spans="1:15">
      <c r="A73" s="152"/>
      <c r="B73" s="152"/>
      <c r="C73" s="152"/>
      <c r="D73" s="148"/>
      <c r="E73" s="148"/>
      <c r="F73" s="148"/>
      <c r="G73" s="148"/>
      <c r="H73" s="148"/>
      <c r="I73" s="148"/>
      <c r="J73" s="148"/>
      <c r="K73" s="148"/>
      <c r="L73" s="148"/>
      <c r="M73" s="152"/>
      <c r="N73" s="152"/>
      <c r="O73" s="160"/>
    </row>
    <row r="74" spans="1:15">
      <c r="A74" s="152"/>
      <c r="B74" s="152"/>
      <c r="C74" s="152"/>
      <c r="D74" s="148"/>
      <c r="E74" s="148"/>
      <c r="F74" s="148"/>
      <c r="G74" s="148"/>
      <c r="H74" s="148"/>
      <c r="I74" s="148"/>
      <c r="J74" s="148"/>
      <c r="K74" s="148"/>
      <c r="L74" s="148"/>
      <c r="M74" s="152"/>
      <c r="N74" s="152"/>
      <c r="O74" s="160"/>
    </row>
    <row r="75" spans="1:15">
      <c r="A75" s="152"/>
      <c r="B75" s="152"/>
      <c r="C75" s="152"/>
      <c r="D75" s="148"/>
      <c r="E75" s="148"/>
      <c r="F75" s="148"/>
      <c r="G75" s="148"/>
      <c r="H75" s="148"/>
      <c r="I75" s="148"/>
      <c r="J75" s="148"/>
      <c r="K75" s="148"/>
      <c r="L75" s="148"/>
      <c r="M75" s="152"/>
      <c r="N75" s="152"/>
      <c r="O75" s="160"/>
    </row>
    <row r="76" spans="1:15">
      <c r="A76" s="152"/>
      <c r="B76" s="152"/>
      <c r="C76" s="152"/>
      <c r="D76" s="148"/>
      <c r="E76" s="148"/>
      <c r="F76" s="148"/>
      <c r="G76" s="148"/>
      <c r="H76" s="148"/>
      <c r="I76" s="148"/>
      <c r="J76" s="148"/>
      <c r="K76" s="148"/>
      <c r="L76" s="148"/>
      <c r="M76" s="152"/>
      <c r="N76" s="152"/>
      <c r="O76" s="160"/>
    </row>
    <row r="77" spans="1:15">
      <c r="A77" s="152"/>
      <c r="B77" s="152"/>
      <c r="C77" s="152"/>
      <c r="D77" s="148"/>
      <c r="E77" s="148"/>
      <c r="F77" s="148"/>
      <c r="G77" s="148"/>
      <c r="H77" s="148"/>
      <c r="I77" s="148"/>
      <c r="J77" s="148"/>
      <c r="K77" s="148"/>
      <c r="L77" s="148"/>
      <c r="M77" s="152"/>
      <c r="N77" s="152"/>
      <c r="O77" s="160"/>
    </row>
    <row r="78" spans="1:15">
      <c r="A78" s="152"/>
      <c r="B78" s="152"/>
      <c r="C78" s="152"/>
      <c r="D78" s="148"/>
      <c r="E78" s="148"/>
      <c r="F78" s="148"/>
      <c r="G78" s="148"/>
      <c r="H78" s="148"/>
      <c r="I78" s="148"/>
      <c r="J78" s="148"/>
      <c r="K78" s="148"/>
      <c r="L78" s="148"/>
      <c r="M78" s="152"/>
      <c r="N78" s="152"/>
      <c r="O78" s="160"/>
    </row>
    <row r="79" spans="1:15">
      <c r="A79" s="152"/>
      <c r="B79" s="152"/>
      <c r="C79" s="152"/>
      <c r="D79" s="148"/>
      <c r="E79" s="148"/>
      <c r="F79" s="148"/>
      <c r="G79" s="148"/>
      <c r="H79" s="148"/>
      <c r="I79" s="148"/>
      <c r="J79" s="148"/>
      <c r="K79" s="148"/>
      <c r="L79" s="148"/>
      <c r="M79" s="152"/>
      <c r="N79" s="152"/>
      <c r="O79" s="160"/>
    </row>
    <row r="80" spans="1:15">
      <c r="A80" s="152"/>
      <c r="B80" s="152"/>
      <c r="C80" s="152"/>
      <c r="D80" s="148"/>
      <c r="E80" s="148"/>
      <c r="F80" s="148"/>
      <c r="G80" s="148"/>
      <c r="H80" s="148"/>
      <c r="I80" s="148"/>
      <c r="J80" s="148"/>
      <c r="K80" s="148"/>
      <c r="L80" s="148"/>
      <c r="M80" s="152"/>
      <c r="N80" s="152"/>
      <c r="O80" s="160"/>
    </row>
    <row r="81" spans="1:15">
      <c r="A81" s="152"/>
      <c r="B81" s="152"/>
      <c r="C81" s="152"/>
      <c r="D81" s="148"/>
      <c r="E81" s="148"/>
      <c r="F81" s="148"/>
      <c r="G81" s="148"/>
      <c r="H81" s="148"/>
      <c r="I81" s="148"/>
      <c r="J81" s="148"/>
      <c r="K81" s="148"/>
      <c r="L81" s="148"/>
      <c r="M81" s="152"/>
      <c r="N81" s="152"/>
      <c r="O81" s="160"/>
    </row>
    <row r="82" spans="1:15">
      <c r="A82" s="152"/>
      <c r="B82" s="152"/>
      <c r="C82" s="152"/>
      <c r="D82" s="148"/>
      <c r="E82" s="148"/>
      <c r="F82" s="148"/>
      <c r="G82" s="148"/>
      <c r="H82" s="148"/>
      <c r="I82" s="148"/>
      <c r="J82" s="148"/>
      <c r="K82" s="148"/>
      <c r="L82" s="148"/>
      <c r="M82" s="152"/>
      <c r="N82" s="152"/>
      <c r="O82" s="160"/>
    </row>
    <row r="83" spans="1:15">
      <c r="A83" s="152"/>
      <c r="B83" s="152"/>
      <c r="C83" s="152"/>
      <c r="D83" s="148"/>
      <c r="E83" s="148"/>
      <c r="F83" s="148"/>
      <c r="G83" s="148"/>
      <c r="H83" s="148"/>
      <c r="I83" s="148"/>
      <c r="J83" s="148"/>
      <c r="K83" s="148"/>
      <c r="L83" s="148"/>
      <c r="M83" s="152"/>
      <c r="N83" s="152"/>
      <c r="O83" s="160"/>
    </row>
    <row r="84" spans="1:15">
      <c r="A84" s="152"/>
      <c r="B84" s="152"/>
      <c r="C84" s="152"/>
      <c r="D84" s="148"/>
      <c r="E84" s="148"/>
      <c r="F84" s="148"/>
      <c r="G84" s="148"/>
      <c r="H84" s="148"/>
      <c r="I84" s="148"/>
      <c r="J84" s="148"/>
      <c r="K84" s="148"/>
      <c r="L84" s="148"/>
      <c r="M84" s="152"/>
      <c r="N84" s="152"/>
      <c r="O84" s="160"/>
    </row>
    <row r="85" spans="1:15">
      <c r="A85" s="160"/>
      <c r="B85" s="160"/>
      <c r="C85" s="160"/>
      <c r="D85" s="172"/>
      <c r="E85" s="148"/>
      <c r="F85" s="148"/>
      <c r="G85" s="148"/>
      <c r="H85" s="148"/>
      <c r="I85" s="148"/>
      <c r="J85" s="148"/>
      <c r="K85" s="148"/>
      <c r="L85" s="148"/>
      <c r="M85" s="152"/>
      <c r="N85" s="152"/>
      <c r="O85" s="160"/>
    </row>
    <row r="86" spans="1:15">
      <c r="A86" s="160"/>
      <c r="B86" s="160"/>
      <c r="C86" s="160"/>
      <c r="D86" s="172"/>
      <c r="E86" s="172"/>
      <c r="F86" s="172"/>
      <c r="G86" s="172"/>
      <c r="H86" s="172"/>
      <c r="I86" s="172"/>
      <c r="J86" s="172"/>
      <c r="K86" s="172"/>
      <c r="L86" s="172"/>
      <c r="M86" s="160"/>
      <c r="N86" s="160"/>
      <c r="O86" s="160"/>
    </row>
    <row r="87" spans="1:15">
      <c r="A87" s="160"/>
      <c r="B87" s="160"/>
      <c r="C87" s="160"/>
      <c r="D87" s="172"/>
      <c r="E87" s="172"/>
      <c r="F87" s="172"/>
      <c r="G87" s="172"/>
      <c r="H87" s="172"/>
      <c r="I87" s="172"/>
      <c r="J87" s="172"/>
      <c r="K87" s="172"/>
      <c r="L87" s="172"/>
      <c r="M87" s="160"/>
      <c r="N87" s="160"/>
      <c r="O87" s="160"/>
    </row>
    <row r="88" spans="1:15">
      <c r="A88" s="160"/>
      <c r="B88" s="160"/>
      <c r="C88" s="160"/>
      <c r="D88" s="172"/>
      <c r="E88" s="172"/>
      <c r="F88" s="172"/>
      <c r="G88" s="172"/>
      <c r="H88" s="172"/>
      <c r="I88" s="172"/>
      <c r="J88" s="172"/>
      <c r="K88" s="172"/>
      <c r="L88" s="172"/>
      <c r="M88" s="160"/>
      <c r="N88" s="160"/>
      <c r="O88" s="160"/>
    </row>
    <row r="89" spans="1:15">
      <c r="A89" s="160"/>
      <c r="B89" s="160"/>
      <c r="C89" s="160"/>
      <c r="D89" s="172"/>
      <c r="E89" s="172"/>
      <c r="F89" s="172"/>
      <c r="G89" s="172"/>
      <c r="H89" s="172"/>
      <c r="I89" s="172"/>
      <c r="J89" s="172"/>
      <c r="K89" s="172"/>
      <c r="L89" s="172"/>
      <c r="M89" s="160"/>
      <c r="N89" s="160"/>
      <c r="O89" s="160"/>
    </row>
    <row r="90" spans="1:15">
      <c r="A90" s="160"/>
      <c r="B90" s="160"/>
      <c r="C90" s="160"/>
      <c r="D90" s="172"/>
      <c r="E90" s="172"/>
      <c r="F90" s="172"/>
      <c r="G90" s="172"/>
      <c r="H90" s="172"/>
      <c r="I90" s="172"/>
      <c r="J90" s="172"/>
      <c r="K90" s="172"/>
      <c r="L90" s="172"/>
      <c r="M90" s="160"/>
      <c r="N90" s="160"/>
      <c r="O90" s="160"/>
    </row>
    <row r="91" spans="1:15">
      <c r="A91" s="160"/>
      <c r="B91" s="160"/>
      <c r="C91" s="160"/>
      <c r="D91" s="172"/>
      <c r="E91" s="172"/>
      <c r="F91" s="172"/>
      <c r="G91" s="172"/>
      <c r="H91" s="172"/>
      <c r="I91" s="172"/>
      <c r="J91" s="172"/>
      <c r="K91" s="172"/>
      <c r="L91" s="172"/>
      <c r="M91" s="160"/>
      <c r="N91" s="160"/>
      <c r="O91" s="160"/>
    </row>
    <row r="92" spans="1:15">
      <c r="A92" s="160"/>
      <c r="B92" s="160"/>
      <c r="C92" s="160"/>
      <c r="D92" s="172"/>
      <c r="E92" s="172"/>
      <c r="F92" s="172"/>
      <c r="G92" s="172"/>
      <c r="H92" s="172"/>
      <c r="I92" s="172"/>
      <c r="J92" s="172"/>
      <c r="K92" s="172"/>
      <c r="L92" s="172"/>
      <c r="M92" s="160"/>
      <c r="N92" s="160"/>
      <c r="O92" s="160"/>
    </row>
  </sheetData>
  <sheetProtection algorithmName="SHA-512" hashValue="gWwy2dICjaWTzuva6+5FMI2mlYomgOWy4U+6QX42Cgd8ZAAZnkcp1MyQH9m5W6rcCrJex7qVaYxq+EB1gG0NAw==" saltValue="PmlZa4kyku070cbiF1xzgQ==" spinCount="100000" sheet="1" formatCells="0"/>
  <dataConsolidate/>
  <mergeCells count="22">
    <mergeCell ref="B30:C30"/>
    <mergeCell ref="A23:A24"/>
    <mergeCell ref="B25:C25"/>
    <mergeCell ref="B27:C27"/>
    <mergeCell ref="B28:C28"/>
    <mergeCell ref="B29:C29"/>
    <mergeCell ref="B26:C26"/>
    <mergeCell ref="B17:C17"/>
    <mergeCell ref="B18:C18"/>
    <mergeCell ref="B19:C19"/>
    <mergeCell ref="B20:C20"/>
    <mergeCell ref="B7:C7"/>
    <mergeCell ref="B10:C10"/>
    <mergeCell ref="B11:C11"/>
    <mergeCell ref="B12:C12"/>
    <mergeCell ref="B13:C13"/>
    <mergeCell ref="B14:C14"/>
    <mergeCell ref="B1:C1"/>
    <mergeCell ref="B2:C2"/>
    <mergeCell ref="B4:C4"/>
    <mergeCell ref="B5:C5"/>
    <mergeCell ref="B6:C6"/>
  </mergeCells>
  <pageMargins left="0.23622047244094491" right="0.23622047244094491" top="0.74803149606299213" bottom="0.74803149606299213" header="0.31496062992125984" footer="0.31496062992125984"/>
  <pageSetup paperSize="9" scale="88" fitToHeight="0" orientation="portrait" r:id="rId1"/>
  <headerFooter>
    <oddFooter>&amp;L&amp;"Trebuchet MS,Kursiv"&amp;10&amp;D&amp;C&amp;"Trebuchet MS,Kursiv"&amp;10&amp;P/&amp;N&amp;"Trebuchet MS,Standard"&amp;11
&amp;R&amp;"Trebuchet MS,Kursiv"&amp;10&amp;A</oddFooter>
  </headerFooter>
  <rowBreaks count="1" manualBreakCount="1">
    <brk id="33" max="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Liste!$B$3:$B$9</xm:f>
          </x14:formula1>
          <xm:sqref>B9</xm:sqref>
        </x14:dataValidation>
        <x14:dataValidation type="list" allowBlank="1" showInputMessage="1" showErrorMessage="1" xr:uid="{00000000-0002-0000-0300-000001000000}">
          <x14:formula1>
            <xm:f>Liste!$B$14:$B$16</xm:f>
          </x14:formula1>
          <xm:sqref>B8</xm:sqref>
        </x14:dataValidation>
        <x14:dataValidation type="list" allowBlank="1" showInputMessage="1" showErrorMessage="1" xr:uid="{00000000-0002-0000-0300-000002000000}">
          <x14:formula1>
            <xm:f>Liste!$N$3:$N$15</xm:f>
          </x14:formula1>
          <xm:sqref>B2:C2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92"/>
  <sheetViews>
    <sheetView view="pageBreakPreview" topLeftCell="A11" zoomScale="85" zoomScaleNormal="85" zoomScaleSheetLayoutView="85" workbookViewId="0">
      <selection activeCell="B35" sqref="B35:B40"/>
    </sheetView>
  </sheetViews>
  <sheetFormatPr baseColWidth="10" defaultColWidth="11" defaultRowHeight="16.5"/>
  <cols>
    <col min="1" max="1" width="41" style="46" customWidth="1"/>
    <col min="2" max="2" width="32.375" style="46" customWidth="1"/>
    <col min="3" max="3" width="37" style="46" customWidth="1"/>
    <col min="4" max="4" width="13.5" style="49" customWidth="1"/>
    <col min="5" max="12" width="11" style="49"/>
    <col min="13" max="16384" width="11" style="46"/>
  </cols>
  <sheetData>
    <row r="1" spans="1:15" ht="90" customHeight="1" thickBot="1">
      <c r="A1" s="36" t="s">
        <v>43</v>
      </c>
      <c r="B1" s="249"/>
      <c r="C1" s="250"/>
      <c r="D1" s="45"/>
      <c r="E1" s="148"/>
      <c r="F1" s="150"/>
      <c r="G1" s="148"/>
      <c r="H1" s="148"/>
      <c r="I1" s="151"/>
      <c r="J1" s="148"/>
      <c r="K1" s="148"/>
      <c r="L1" s="148"/>
      <c r="M1" s="152"/>
      <c r="N1" s="152"/>
      <c r="O1" s="160"/>
    </row>
    <row r="2" spans="1:15" ht="34.5" customHeight="1" thickBot="1">
      <c r="A2" s="19" t="s">
        <v>8</v>
      </c>
      <c r="B2" s="310" t="s">
        <v>9</v>
      </c>
      <c r="C2" s="310"/>
      <c r="D2" s="153"/>
      <c r="E2" s="153"/>
      <c r="F2" s="148"/>
      <c r="G2" s="148"/>
      <c r="H2" s="148"/>
      <c r="I2" s="148"/>
      <c r="J2" s="148"/>
      <c r="K2" s="148"/>
      <c r="L2" s="148"/>
      <c r="M2" s="152"/>
      <c r="N2" s="152"/>
      <c r="O2" s="160"/>
    </row>
    <row r="3" spans="1:15" ht="17.25" thickBot="1">
      <c r="A3" s="19"/>
      <c r="B3" s="311" t="s">
        <v>10</v>
      </c>
      <c r="C3" s="312"/>
      <c r="D3" s="153"/>
      <c r="E3" s="153"/>
      <c r="F3" s="148"/>
      <c r="G3" s="148"/>
      <c r="H3" s="148"/>
      <c r="I3" s="148"/>
      <c r="J3" s="148"/>
      <c r="K3" s="148"/>
      <c r="L3" s="148"/>
      <c r="M3" s="152"/>
      <c r="N3" s="152"/>
      <c r="O3" s="160"/>
    </row>
    <row r="4" spans="1:15" ht="27.75" customHeight="1" thickBot="1">
      <c r="A4" s="19" t="s">
        <v>11</v>
      </c>
      <c r="B4" s="310"/>
      <c r="C4" s="310"/>
      <c r="D4" s="33"/>
      <c r="E4" s="153"/>
      <c r="F4" s="148"/>
      <c r="G4" s="148"/>
      <c r="H4" s="148"/>
      <c r="I4" s="148"/>
      <c r="J4" s="148"/>
      <c r="K4" s="148"/>
      <c r="L4" s="148"/>
      <c r="M4" s="152"/>
      <c r="N4" s="152"/>
      <c r="O4" s="160"/>
    </row>
    <row r="5" spans="1:15" ht="20.25" customHeight="1" thickBot="1">
      <c r="A5" s="19" t="s">
        <v>12</v>
      </c>
      <c r="B5" s="310"/>
      <c r="C5" s="310"/>
      <c r="D5" s="33"/>
      <c r="E5" s="148"/>
      <c r="F5" s="154"/>
      <c r="G5" s="148"/>
      <c r="H5" s="148"/>
      <c r="I5" s="148"/>
      <c r="J5" s="148"/>
      <c r="K5" s="148"/>
      <c r="L5" s="148"/>
      <c r="M5" s="152"/>
      <c r="N5" s="152"/>
      <c r="O5" s="160"/>
    </row>
    <row r="6" spans="1:15" ht="20.25" customHeight="1" thickBot="1">
      <c r="A6" s="19" t="s">
        <v>13</v>
      </c>
      <c r="B6" s="310"/>
      <c r="C6" s="310"/>
      <c r="D6" s="33"/>
      <c r="E6" s="148"/>
      <c r="F6" s="148"/>
      <c r="G6" s="148"/>
      <c r="H6" s="148"/>
      <c r="I6" s="148"/>
      <c r="J6" s="148"/>
      <c r="K6" s="148"/>
      <c r="L6" s="148"/>
      <c r="M6" s="152"/>
      <c r="N6" s="152"/>
      <c r="O6" s="160"/>
    </row>
    <row r="7" spans="1:15" ht="20.25" customHeight="1" thickBot="1">
      <c r="A7" s="19" t="s">
        <v>14</v>
      </c>
      <c r="B7" s="310"/>
      <c r="C7" s="310"/>
      <c r="D7" s="33"/>
      <c r="E7" s="148"/>
      <c r="F7" s="148"/>
      <c r="G7" s="148"/>
      <c r="H7" s="148"/>
      <c r="I7" s="148"/>
      <c r="J7" s="148"/>
      <c r="K7" s="148"/>
      <c r="L7" s="148"/>
      <c r="M7" s="152"/>
      <c r="N7" s="152"/>
      <c r="O7" s="160"/>
    </row>
    <row r="8" spans="1:15" ht="20.25" customHeight="1" thickBot="1">
      <c r="A8" s="19" t="s">
        <v>15</v>
      </c>
      <c r="B8" s="37" t="s">
        <v>9</v>
      </c>
      <c r="C8" s="25">
        <v>1</v>
      </c>
      <c r="D8" s="172"/>
      <c r="E8" s="148"/>
      <c r="F8" s="148"/>
      <c r="G8" s="148"/>
      <c r="H8" s="148"/>
      <c r="I8" s="148"/>
      <c r="J8" s="148"/>
      <c r="K8" s="148"/>
      <c r="L8" s="148"/>
      <c r="M8" s="152"/>
      <c r="N8" s="152"/>
      <c r="O8" s="160"/>
    </row>
    <row r="9" spans="1:15" ht="20.25" customHeight="1" thickBot="1">
      <c r="A9" s="19" t="s">
        <v>16</v>
      </c>
      <c r="B9" s="38" t="s">
        <v>9</v>
      </c>
      <c r="C9" s="25"/>
      <c r="D9" s="172"/>
      <c r="E9" s="33"/>
      <c r="F9" s="148"/>
      <c r="G9" s="148"/>
      <c r="H9" s="148"/>
      <c r="I9" s="148"/>
      <c r="J9" s="148"/>
      <c r="K9" s="148"/>
      <c r="L9" s="148"/>
      <c r="M9" s="152"/>
      <c r="N9" s="152"/>
      <c r="O9" s="160"/>
    </row>
    <row r="10" spans="1:15" ht="27.75" customHeight="1" thickBot="1">
      <c r="A10" s="21" t="s">
        <v>17</v>
      </c>
      <c r="B10" s="310"/>
      <c r="C10" s="310"/>
      <c r="D10" s="33"/>
      <c r="E10" s="33"/>
      <c r="F10" s="148"/>
      <c r="G10" s="148"/>
      <c r="H10" s="148"/>
      <c r="I10" s="148"/>
      <c r="J10" s="148"/>
      <c r="K10" s="148"/>
      <c r="L10" s="148"/>
      <c r="M10" s="152"/>
      <c r="N10" s="152"/>
      <c r="O10" s="160"/>
    </row>
    <row r="11" spans="1:15" ht="22.5" customHeight="1" thickBot="1">
      <c r="A11" s="139" t="s">
        <v>18</v>
      </c>
      <c r="B11" s="310"/>
      <c r="C11" s="310"/>
      <c r="D11" s="33"/>
      <c r="E11" s="148"/>
      <c r="F11" s="148"/>
      <c r="G11" s="148"/>
      <c r="H11" s="148"/>
      <c r="I11" s="148"/>
      <c r="J11" s="148"/>
      <c r="K11" s="148"/>
      <c r="L11" s="148"/>
      <c r="M11" s="152"/>
      <c r="N11" s="152"/>
      <c r="O11" s="160"/>
    </row>
    <row r="12" spans="1:15" ht="36.75" customHeight="1" thickBot="1">
      <c r="A12" s="19" t="s">
        <v>19</v>
      </c>
      <c r="B12" s="313"/>
      <c r="C12" s="313"/>
      <c r="D12" s="155"/>
      <c r="E12" s="148"/>
      <c r="F12" s="148"/>
      <c r="G12" s="148"/>
      <c r="H12" s="148"/>
      <c r="I12" s="148"/>
      <c r="J12" s="148"/>
      <c r="K12" s="148"/>
      <c r="L12" s="148"/>
      <c r="M12" s="152"/>
      <c r="N12" s="152"/>
      <c r="O12" s="160"/>
    </row>
    <row r="13" spans="1:15" ht="31.5" customHeight="1" thickBot="1">
      <c r="A13" s="19" t="s">
        <v>20</v>
      </c>
      <c r="B13" s="310"/>
      <c r="C13" s="310"/>
      <c r="D13" s="155"/>
      <c r="E13" s="148"/>
      <c r="F13" s="148"/>
      <c r="G13" s="148"/>
      <c r="H13" s="148"/>
      <c r="I13" s="148"/>
      <c r="J13" s="148"/>
      <c r="K13" s="148"/>
      <c r="L13" s="148"/>
      <c r="M13" s="152"/>
      <c r="N13" s="152"/>
      <c r="O13" s="160"/>
    </row>
    <row r="14" spans="1:15" ht="36.75" customHeight="1" thickBot="1">
      <c r="A14" s="19" t="s">
        <v>21</v>
      </c>
      <c r="B14" s="314"/>
      <c r="C14" s="314"/>
      <c r="D14" s="155"/>
      <c r="E14" s="148"/>
      <c r="F14" s="148"/>
      <c r="G14" s="148"/>
      <c r="H14" s="148"/>
      <c r="I14" s="148"/>
      <c r="J14" s="148"/>
      <c r="K14" s="148"/>
      <c r="L14" s="148"/>
      <c r="M14" s="152"/>
      <c r="N14" s="152"/>
      <c r="O14" s="160"/>
    </row>
    <row r="15" spans="1:15" ht="15.75" customHeight="1">
      <c r="A15" s="156"/>
      <c r="B15" s="157"/>
      <c r="C15" s="152"/>
      <c r="D15" s="33"/>
      <c r="E15" s="148"/>
      <c r="F15" s="148"/>
      <c r="G15" s="148"/>
      <c r="H15" s="148"/>
      <c r="I15" s="148"/>
      <c r="J15" s="148"/>
      <c r="K15" s="148"/>
      <c r="L15" s="148"/>
      <c r="M15" s="152"/>
      <c r="N15" s="152"/>
      <c r="O15" s="160"/>
    </row>
    <row r="16" spans="1:15" ht="19.5" thickBot="1">
      <c r="A16" s="140" t="s">
        <v>22</v>
      </c>
      <c r="B16" s="158"/>
      <c r="C16" s="159"/>
      <c r="D16" s="33"/>
      <c r="E16" s="148"/>
      <c r="F16" s="148"/>
      <c r="G16" s="148"/>
      <c r="H16" s="148"/>
      <c r="I16" s="148"/>
      <c r="J16" s="148"/>
      <c r="K16" s="148"/>
      <c r="L16" s="148"/>
      <c r="M16" s="152"/>
      <c r="N16" s="152"/>
      <c r="O16" s="160"/>
    </row>
    <row r="17" spans="1:15" ht="17.25" thickBot="1">
      <c r="A17" s="20" t="s">
        <v>23</v>
      </c>
      <c r="B17" s="248"/>
      <c r="C17" s="248"/>
      <c r="D17" s="33"/>
      <c r="E17" s="148"/>
      <c r="F17" s="148"/>
      <c r="G17" s="148"/>
      <c r="H17" s="148"/>
      <c r="I17" s="148"/>
      <c r="J17" s="148"/>
      <c r="K17" s="148"/>
      <c r="L17" s="148"/>
      <c r="M17" s="152"/>
      <c r="N17" s="152"/>
      <c r="O17" s="160"/>
    </row>
    <row r="18" spans="1:15" ht="17.25" thickBot="1">
      <c r="A18" s="20" t="s">
        <v>24</v>
      </c>
      <c r="B18" s="248"/>
      <c r="C18" s="248"/>
      <c r="D18" s="33"/>
      <c r="E18" s="148"/>
      <c r="F18" s="148"/>
      <c r="G18" s="148"/>
      <c r="H18" s="148"/>
      <c r="I18" s="148"/>
      <c r="J18" s="148"/>
      <c r="K18" s="148"/>
      <c r="L18" s="148"/>
      <c r="M18" s="152"/>
      <c r="N18" s="152"/>
      <c r="O18" s="160"/>
    </row>
    <row r="19" spans="1:15" ht="17.25" thickBot="1">
      <c r="A19" s="20" t="s">
        <v>25</v>
      </c>
      <c r="B19" s="248"/>
      <c r="C19" s="248"/>
      <c r="D19" s="33"/>
      <c r="E19" s="148"/>
      <c r="F19" s="148"/>
      <c r="G19" s="148"/>
      <c r="H19" s="148"/>
      <c r="I19" s="148"/>
      <c r="J19" s="148"/>
      <c r="K19" s="148"/>
      <c r="L19" s="148"/>
      <c r="M19" s="152"/>
      <c r="N19" s="152"/>
      <c r="O19" s="160"/>
    </row>
    <row r="20" spans="1:15" ht="17.25" thickBot="1">
      <c r="A20" s="20" t="s">
        <v>26</v>
      </c>
      <c r="B20" s="248"/>
      <c r="C20" s="253"/>
      <c r="D20" s="33"/>
      <c r="E20" s="148"/>
      <c r="F20" s="148"/>
      <c r="G20" s="148"/>
      <c r="H20" s="148"/>
      <c r="I20" s="148"/>
      <c r="J20" s="148"/>
      <c r="K20" s="148"/>
      <c r="L20" s="148"/>
      <c r="M20" s="152"/>
      <c r="N20" s="152"/>
      <c r="O20" s="160"/>
    </row>
    <row r="21" spans="1:15" ht="19.5" customHeight="1" thickBot="1">
      <c r="A21" s="20" t="s">
        <v>27</v>
      </c>
      <c r="B21" s="32"/>
      <c r="C21" s="161"/>
      <c r="D21" s="33"/>
      <c r="E21" s="148"/>
      <c r="F21" s="148"/>
      <c r="G21" s="148"/>
      <c r="H21" s="148"/>
      <c r="I21" s="148"/>
      <c r="J21" s="148"/>
      <c r="K21" s="148"/>
      <c r="L21" s="148"/>
      <c r="M21" s="152"/>
      <c r="N21" s="152"/>
      <c r="O21" s="160"/>
    </row>
    <row r="22" spans="1:15" ht="21" customHeight="1">
      <c r="A22" s="156"/>
      <c r="B22" s="162"/>
      <c r="C22" s="160"/>
      <c r="D22" s="33"/>
      <c r="E22" s="148"/>
      <c r="F22" s="148"/>
      <c r="G22" s="148"/>
      <c r="H22" s="148"/>
      <c r="I22" s="148"/>
      <c r="J22" s="148"/>
      <c r="K22" s="148"/>
      <c r="L22" s="148"/>
      <c r="M22" s="152"/>
      <c r="N22" s="152"/>
      <c r="O22" s="160"/>
    </row>
    <row r="23" spans="1:15" ht="20.25" customHeight="1">
      <c r="A23" s="256" t="s">
        <v>28</v>
      </c>
      <c r="B23" s="163"/>
      <c r="C23" s="164"/>
      <c r="D23" s="33"/>
      <c r="E23" s="154"/>
      <c r="F23" s="148"/>
      <c r="G23" s="148"/>
      <c r="H23" s="148"/>
      <c r="I23" s="148"/>
      <c r="J23" s="148"/>
      <c r="K23" s="148"/>
      <c r="L23" s="148"/>
      <c r="M23" s="152"/>
      <c r="N23" s="152"/>
      <c r="O23" s="160"/>
    </row>
    <row r="24" spans="1:15" ht="20.25" customHeight="1" thickBot="1">
      <c r="A24" s="257"/>
      <c r="B24" s="158"/>
      <c r="C24" s="159"/>
      <c r="D24" s="33"/>
      <c r="E24" s="148"/>
      <c r="F24" s="148"/>
      <c r="G24" s="148"/>
      <c r="H24" s="148"/>
      <c r="I24" s="148"/>
      <c r="J24" s="148"/>
      <c r="K24" s="148"/>
      <c r="L24" s="148"/>
      <c r="M24" s="152"/>
      <c r="N24" s="152"/>
      <c r="O24" s="160"/>
    </row>
    <row r="25" spans="1:15" ht="30.75" customHeight="1" thickBot="1">
      <c r="A25" s="21" t="s">
        <v>29</v>
      </c>
      <c r="B25" s="248"/>
      <c r="C25" s="248"/>
      <c r="D25" s="33"/>
      <c r="E25" s="148"/>
      <c r="F25" s="148"/>
      <c r="G25" s="148"/>
      <c r="H25" s="148"/>
      <c r="I25" s="148"/>
      <c r="J25" s="148"/>
      <c r="K25" s="148"/>
      <c r="L25" s="148"/>
      <c r="M25" s="152"/>
      <c r="N25" s="152"/>
      <c r="O25" s="160"/>
    </row>
    <row r="26" spans="1:15" ht="36" customHeight="1" thickBot="1">
      <c r="A26" s="21" t="s">
        <v>30</v>
      </c>
      <c r="B26" s="248"/>
      <c r="C26" s="248"/>
      <c r="D26" s="33"/>
      <c r="E26" s="148"/>
      <c r="F26" s="148"/>
      <c r="G26" s="148"/>
      <c r="H26" s="148"/>
      <c r="I26" s="148"/>
      <c r="J26" s="148"/>
      <c r="K26" s="148"/>
      <c r="L26" s="148"/>
      <c r="M26" s="152"/>
      <c r="N26" s="152"/>
      <c r="O26" s="160"/>
    </row>
    <row r="27" spans="1:15" ht="20.25" customHeight="1" thickBot="1">
      <c r="A27" s="20" t="s">
        <v>23</v>
      </c>
      <c r="B27" s="248"/>
      <c r="C27" s="248"/>
      <c r="D27" s="33"/>
      <c r="E27" s="148"/>
      <c r="F27" s="148"/>
      <c r="G27" s="148"/>
      <c r="H27" s="148"/>
      <c r="I27" s="148"/>
      <c r="J27" s="148"/>
      <c r="K27" s="148"/>
      <c r="L27" s="148"/>
      <c r="M27" s="152"/>
      <c r="N27" s="152"/>
      <c r="O27" s="160"/>
    </row>
    <row r="28" spans="1:15" ht="15.75" customHeight="1" thickBot="1">
      <c r="A28" s="23" t="s">
        <v>31</v>
      </c>
      <c r="B28" s="248"/>
      <c r="C28" s="248"/>
      <c r="D28" s="33"/>
      <c r="E28" s="148"/>
      <c r="F28" s="148"/>
      <c r="G28" s="148"/>
      <c r="H28" s="148"/>
      <c r="I28" s="148"/>
      <c r="J28" s="148"/>
      <c r="K28" s="148"/>
      <c r="L28" s="148"/>
      <c r="M28" s="152"/>
      <c r="N28" s="152"/>
      <c r="O28" s="160"/>
    </row>
    <row r="29" spans="1:15" ht="17.25" hidden="1" thickBot="1">
      <c r="A29" s="21" t="s">
        <v>32</v>
      </c>
      <c r="B29" s="248"/>
      <c r="C29" s="248"/>
      <c r="D29" s="33"/>
      <c r="E29" s="148"/>
      <c r="F29" s="148"/>
      <c r="G29" s="148"/>
      <c r="H29" s="148"/>
      <c r="I29" s="148"/>
      <c r="J29" s="148"/>
      <c r="K29" s="148"/>
      <c r="L29" s="148"/>
      <c r="M29" s="152"/>
      <c r="N29" s="152"/>
      <c r="O29" s="160"/>
    </row>
    <row r="30" spans="1:15" ht="18.75" customHeight="1" thickBot="1">
      <c r="A30" s="21" t="s">
        <v>27</v>
      </c>
      <c r="B30" s="254"/>
      <c r="C30" s="255"/>
      <c r="D30" s="33"/>
      <c r="E30" s="148"/>
      <c r="F30" s="148"/>
      <c r="G30" s="148"/>
      <c r="H30" s="148"/>
      <c r="I30" s="148"/>
      <c r="J30" s="148"/>
      <c r="K30" s="148"/>
      <c r="L30" s="148"/>
      <c r="M30" s="152"/>
      <c r="N30" s="152"/>
      <c r="O30" s="160"/>
    </row>
    <row r="31" spans="1:15" ht="10.5" customHeight="1">
      <c r="A31" s="148"/>
      <c r="B31" s="152"/>
      <c r="C31" s="152"/>
      <c r="D31" s="33"/>
      <c r="E31" s="148"/>
      <c r="F31" s="148"/>
      <c r="G31" s="148"/>
      <c r="H31" s="148"/>
      <c r="I31" s="148"/>
      <c r="J31" s="148"/>
      <c r="K31" s="148"/>
      <c r="L31" s="148"/>
      <c r="M31" s="152"/>
      <c r="N31" s="152"/>
      <c r="O31" s="152"/>
    </row>
    <row r="32" spans="1:15" ht="7.5" customHeight="1">
      <c r="A32" s="148"/>
      <c r="B32" s="152"/>
      <c r="C32" s="152"/>
      <c r="D32" s="33"/>
      <c r="E32" s="148"/>
      <c r="F32" s="148"/>
      <c r="G32" s="148"/>
      <c r="H32" s="148"/>
      <c r="I32" s="148"/>
      <c r="J32" s="148"/>
      <c r="K32" s="148"/>
      <c r="L32" s="148"/>
      <c r="M32" s="152"/>
      <c r="N32" s="152"/>
      <c r="O32" s="152"/>
    </row>
    <row r="33" spans="1:15" ht="12.75" customHeight="1">
      <c r="A33" s="141"/>
      <c r="B33" s="47"/>
      <c r="C33" s="48"/>
      <c r="D33" s="33"/>
      <c r="E33" s="148"/>
      <c r="F33" s="148"/>
      <c r="G33" s="148"/>
      <c r="H33" s="148"/>
      <c r="I33" s="148"/>
      <c r="J33" s="148"/>
      <c r="K33" s="148"/>
      <c r="L33" s="148"/>
      <c r="M33" s="152"/>
      <c r="N33" s="152"/>
      <c r="O33" s="160"/>
    </row>
    <row r="34" spans="1:15" ht="20.25" customHeight="1" thickBot="1">
      <c r="A34" s="165" t="s">
        <v>33</v>
      </c>
      <c r="B34" s="166"/>
      <c r="C34" s="24"/>
      <c r="D34" s="33"/>
      <c r="E34" s="148"/>
      <c r="F34" s="148"/>
      <c r="G34" s="148"/>
      <c r="H34" s="148"/>
      <c r="I34" s="148"/>
      <c r="J34" s="148"/>
      <c r="K34" s="148"/>
      <c r="L34" s="148"/>
      <c r="M34" s="152"/>
      <c r="N34" s="152"/>
      <c r="O34" s="160"/>
    </row>
    <row r="35" spans="1:15" ht="20.25" customHeight="1" thickBot="1">
      <c r="A35" s="21" t="s">
        <v>34</v>
      </c>
      <c r="B35" s="22"/>
      <c r="C35" s="148"/>
      <c r="D35" s="33"/>
      <c r="E35" s="148"/>
      <c r="F35" s="148"/>
      <c r="G35" s="148"/>
      <c r="H35" s="148"/>
      <c r="I35" s="148"/>
      <c r="J35" s="148"/>
      <c r="K35" s="148"/>
      <c r="L35" s="148"/>
      <c r="M35" s="152"/>
      <c r="N35" s="152"/>
      <c r="O35" s="160"/>
    </row>
    <row r="36" spans="1:15" ht="20.25" customHeight="1" thickBot="1">
      <c r="A36" s="21" t="s">
        <v>35</v>
      </c>
      <c r="B36" s="22"/>
      <c r="C36" s="148"/>
      <c r="D36" s="33"/>
      <c r="E36" s="148"/>
      <c r="F36" s="148"/>
      <c r="G36" s="148"/>
      <c r="H36" s="148"/>
      <c r="I36" s="148"/>
      <c r="J36" s="148"/>
      <c r="K36" s="148"/>
      <c r="L36" s="148"/>
      <c r="M36" s="152"/>
      <c r="N36" s="152"/>
      <c r="O36" s="160"/>
    </row>
    <row r="37" spans="1:15" ht="17.25" thickBot="1">
      <c r="A37" s="21" t="s">
        <v>36</v>
      </c>
      <c r="B37" s="22"/>
      <c r="C37" s="148"/>
      <c r="D37" s="33"/>
      <c r="E37" s="148"/>
      <c r="F37" s="148"/>
      <c r="G37" s="148"/>
      <c r="H37" s="148"/>
      <c r="I37" s="148"/>
      <c r="J37" s="148"/>
      <c r="K37" s="148"/>
      <c r="L37" s="148"/>
      <c r="M37" s="152"/>
      <c r="N37" s="152"/>
      <c r="O37" s="160"/>
    </row>
    <row r="38" spans="1:15" ht="17.25" thickBot="1">
      <c r="A38" s="21" t="s">
        <v>37</v>
      </c>
      <c r="B38" s="22"/>
      <c r="C38" s="148"/>
      <c r="D38" s="33"/>
      <c r="E38" s="148"/>
      <c r="F38" s="148"/>
      <c r="G38" s="148"/>
      <c r="H38" s="148"/>
      <c r="I38" s="148"/>
      <c r="J38" s="148"/>
      <c r="K38" s="148"/>
      <c r="L38" s="148"/>
      <c r="M38" s="152"/>
      <c r="N38" s="152"/>
      <c r="O38" s="160"/>
    </row>
    <row r="39" spans="1:15" ht="17.25" thickBot="1">
      <c r="A39" s="21" t="s">
        <v>38</v>
      </c>
      <c r="B39" s="56"/>
      <c r="C39" s="148"/>
      <c r="D39" s="33"/>
      <c r="E39" s="148"/>
      <c r="F39" s="148"/>
      <c r="G39" s="148"/>
      <c r="H39" s="148"/>
      <c r="I39" s="148"/>
      <c r="J39" s="148"/>
      <c r="K39" s="148"/>
      <c r="L39" s="148"/>
      <c r="M39" s="152"/>
      <c r="N39" s="152"/>
      <c r="O39" s="160"/>
    </row>
    <row r="40" spans="1:15" ht="20.25" customHeight="1" thickBot="1">
      <c r="A40" s="21" t="s">
        <v>39</v>
      </c>
      <c r="B40" s="167"/>
      <c r="C40" s="148"/>
      <c r="D40" s="33"/>
      <c r="E40" s="148"/>
      <c r="F40" s="148"/>
      <c r="G40" s="148"/>
      <c r="H40" s="148"/>
      <c r="I40" s="148"/>
      <c r="J40" s="148"/>
      <c r="K40" s="148"/>
      <c r="L40" s="148"/>
      <c r="M40" s="152"/>
      <c r="N40" s="152"/>
      <c r="O40" s="160"/>
    </row>
    <row r="41" spans="1:15" ht="20.25" customHeight="1">
      <c r="A41" s="168"/>
      <c r="B41" s="169"/>
      <c r="C41" s="148"/>
      <c r="D41" s="33"/>
      <c r="E41" s="148"/>
      <c r="F41" s="148"/>
      <c r="G41" s="148"/>
      <c r="H41" s="148"/>
      <c r="I41" s="148"/>
      <c r="J41" s="148"/>
      <c r="K41" s="148"/>
      <c r="L41" s="148"/>
      <c r="M41" s="152"/>
      <c r="N41" s="152"/>
      <c r="O41" s="160"/>
    </row>
    <row r="42" spans="1:15" ht="20.25" customHeight="1">
      <c r="A42" s="48"/>
      <c r="B42" s="170"/>
      <c r="C42" s="148"/>
      <c r="D42" s="33"/>
      <c r="E42" s="148"/>
      <c r="F42" s="148"/>
      <c r="G42" s="148"/>
      <c r="H42" s="148"/>
      <c r="I42" s="148"/>
      <c r="J42" s="148"/>
      <c r="K42" s="148"/>
      <c r="L42" s="148"/>
      <c r="M42" s="152"/>
      <c r="N42" s="152"/>
      <c r="O42" s="160"/>
    </row>
    <row r="43" spans="1:15">
      <c r="A43" s="171"/>
      <c r="B43" s="152"/>
      <c r="C43" s="152"/>
      <c r="D43" s="148"/>
      <c r="E43" s="148"/>
      <c r="F43" s="148"/>
      <c r="G43" s="148"/>
      <c r="H43" s="148"/>
      <c r="I43" s="148"/>
      <c r="J43" s="148"/>
      <c r="K43" s="148"/>
      <c r="L43" s="148"/>
      <c r="M43" s="152"/>
      <c r="N43" s="152"/>
      <c r="O43" s="160"/>
    </row>
    <row r="44" spans="1:15">
      <c r="A44" s="171"/>
      <c r="B44" s="152"/>
      <c r="C44" s="152"/>
      <c r="D44" s="148"/>
      <c r="E44" s="148"/>
      <c r="F44" s="148"/>
      <c r="G44" s="148"/>
      <c r="H44" s="148"/>
      <c r="I44" s="148"/>
      <c r="J44" s="148"/>
      <c r="K44" s="148"/>
      <c r="L44" s="148"/>
      <c r="M44" s="152"/>
      <c r="N44" s="152"/>
      <c r="O44" s="160"/>
    </row>
    <row r="45" spans="1:15">
      <c r="A45" s="171"/>
      <c r="B45" s="152"/>
      <c r="C45" s="152"/>
      <c r="D45" s="148"/>
      <c r="E45" s="148"/>
      <c r="F45" s="148"/>
      <c r="G45" s="148"/>
      <c r="H45" s="148"/>
      <c r="I45" s="148"/>
      <c r="J45" s="148"/>
      <c r="K45" s="148"/>
      <c r="L45" s="148"/>
      <c r="M45" s="152"/>
      <c r="N45" s="152"/>
      <c r="O45" s="160"/>
    </row>
    <row r="46" spans="1:15">
      <c r="A46" s="152"/>
      <c r="B46" s="152"/>
      <c r="C46" s="152"/>
      <c r="D46" s="148"/>
      <c r="E46" s="148"/>
      <c r="F46" s="148"/>
      <c r="G46" s="148"/>
      <c r="H46" s="148"/>
      <c r="I46" s="148"/>
      <c r="J46" s="148"/>
      <c r="K46" s="148"/>
      <c r="L46" s="148"/>
      <c r="M46" s="152"/>
      <c r="N46" s="152"/>
      <c r="O46" s="160"/>
    </row>
    <row r="47" spans="1:15">
      <c r="A47" s="152"/>
      <c r="B47" s="152"/>
      <c r="C47" s="152"/>
      <c r="D47" s="148"/>
      <c r="E47" s="148"/>
      <c r="F47" s="148"/>
      <c r="G47" s="148"/>
      <c r="H47" s="148"/>
      <c r="I47" s="148"/>
      <c r="J47" s="148"/>
      <c r="K47" s="148"/>
      <c r="L47" s="148"/>
      <c r="M47" s="152"/>
      <c r="N47" s="152"/>
      <c r="O47" s="160"/>
    </row>
    <row r="48" spans="1:15">
      <c r="A48" s="152"/>
      <c r="B48" s="152"/>
      <c r="C48" s="152"/>
      <c r="D48" s="148"/>
      <c r="E48" s="148"/>
      <c r="F48" s="148"/>
      <c r="G48" s="148"/>
      <c r="H48" s="148"/>
      <c r="I48" s="148"/>
      <c r="J48" s="148"/>
      <c r="K48" s="148"/>
      <c r="L48" s="148"/>
      <c r="M48" s="152"/>
      <c r="N48" s="152"/>
      <c r="O48" s="160"/>
    </row>
    <row r="49" spans="1:15">
      <c r="A49" s="152"/>
      <c r="B49" s="152"/>
      <c r="C49" s="152"/>
      <c r="D49" s="148"/>
      <c r="E49" s="148"/>
      <c r="F49" s="148"/>
      <c r="G49" s="148"/>
      <c r="H49" s="148"/>
      <c r="I49" s="148"/>
      <c r="J49" s="148"/>
      <c r="K49" s="148"/>
      <c r="L49" s="148"/>
      <c r="M49" s="152"/>
      <c r="N49" s="152"/>
      <c r="O49" s="160"/>
    </row>
    <row r="50" spans="1:15">
      <c r="A50" s="152"/>
      <c r="B50" s="152"/>
      <c r="C50" s="152"/>
      <c r="D50" s="148"/>
      <c r="E50" s="148"/>
      <c r="F50" s="148"/>
      <c r="G50" s="148"/>
      <c r="H50" s="148"/>
      <c r="I50" s="148"/>
      <c r="J50" s="148"/>
      <c r="K50" s="148"/>
      <c r="L50" s="148"/>
      <c r="M50" s="152"/>
      <c r="N50" s="152"/>
      <c r="O50" s="160"/>
    </row>
    <row r="51" spans="1:15">
      <c r="A51" s="152"/>
      <c r="B51" s="152"/>
      <c r="C51" s="152"/>
      <c r="D51" s="148"/>
      <c r="E51" s="148"/>
      <c r="F51" s="148"/>
      <c r="G51" s="148"/>
      <c r="H51" s="148"/>
      <c r="I51" s="148"/>
      <c r="J51" s="148"/>
      <c r="K51" s="148"/>
      <c r="L51" s="148"/>
      <c r="M51" s="152"/>
      <c r="N51" s="152"/>
      <c r="O51" s="160"/>
    </row>
    <row r="52" spans="1:15">
      <c r="A52" s="152"/>
      <c r="B52" s="152"/>
      <c r="C52" s="152"/>
      <c r="D52" s="148"/>
      <c r="E52" s="148"/>
      <c r="F52" s="148"/>
      <c r="G52" s="148"/>
      <c r="H52" s="148"/>
      <c r="I52" s="148"/>
      <c r="J52" s="148"/>
      <c r="K52" s="148"/>
      <c r="L52" s="148"/>
      <c r="M52" s="152"/>
      <c r="N52" s="152"/>
      <c r="O52" s="160"/>
    </row>
    <row r="53" spans="1:15">
      <c r="A53" s="152"/>
      <c r="B53" s="152"/>
      <c r="C53" s="152"/>
      <c r="D53" s="148"/>
      <c r="E53" s="148"/>
      <c r="F53" s="148"/>
      <c r="G53" s="148"/>
      <c r="H53" s="148"/>
      <c r="I53" s="148"/>
      <c r="J53" s="148"/>
      <c r="K53" s="148"/>
      <c r="L53" s="148"/>
      <c r="M53" s="152"/>
      <c r="N53" s="152"/>
      <c r="O53" s="160"/>
    </row>
    <row r="54" spans="1:15">
      <c r="A54" s="152"/>
      <c r="B54" s="152"/>
      <c r="C54" s="152"/>
      <c r="D54" s="148"/>
      <c r="E54" s="148"/>
      <c r="F54" s="148"/>
      <c r="G54" s="148"/>
      <c r="H54" s="148"/>
      <c r="I54" s="148"/>
      <c r="J54" s="148"/>
      <c r="K54" s="148"/>
      <c r="L54" s="148"/>
      <c r="M54" s="152"/>
      <c r="N54" s="152"/>
      <c r="O54" s="160"/>
    </row>
    <row r="55" spans="1:15">
      <c r="A55" s="152"/>
      <c r="B55" s="152"/>
      <c r="C55" s="152"/>
      <c r="D55" s="148"/>
      <c r="E55" s="148"/>
      <c r="F55" s="148"/>
      <c r="G55" s="148"/>
      <c r="H55" s="148"/>
      <c r="I55" s="148"/>
      <c r="J55" s="148"/>
      <c r="K55" s="148"/>
      <c r="L55" s="148"/>
      <c r="M55" s="152"/>
      <c r="N55" s="152"/>
      <c r="O55" s="160"/>
    </row>
    <row r="56" spans="1:15">
      <c r="A56" s="152"/>
      <c r="B56" s="152"/>
      <c r="C56" s="152"/>
      <c r="D56" s="148"/>
      <c r="E56" s="148"/>
      <c r="F56" s="148"/>
      <c r="G56" s="148"/>
      <c r="H56" s="148"/>
      <c r="I56" s="148"/>
      <c r="J56" s="148"/>
      <c r="K56" s="148"/>
      <c r="L56" s="148"/>
      <c r="M56" s="152"/>
      <c r="N56" s="152"/>
      <c r="O56" s="160"/>
    </row>
    <row r="57" spans="1:15">
      <c r="A57" s="152"/>
      <c r="B57" s="152"/>
      <c r="C57" s="152"/>
      <c r="D57" s="148"/>
      <c r="E57" s="148"/>
      <c r="F57" s="148"/>
      <c r="G57" s="148"/>
      <c r="H57" s="148"/>
      <c r="I57" s="148"/>
      <c r="J57" s="148"/>
      <c r="K57" s="148"/>
      <c r="L57" s="148"/>
      <c r="M57" s="152"/>
      <c r="N57" s="152"/>
      <c r="O57" s="160"/>
    </row>
    <row r="58" spans="1:15">
      <c r="A58" s="152"/>
      <c r="B58" s="152"/>
      <c r="C58" s="152"/>
      <c r="D58" s="148"/>
      <c r="E58" s="148"/>
      <c r="F58" s="148"/>
      <c r="G58" s="148"/>
      <c r="H58" s="148"/>
      <c r="I58" s="148"/>
      <c r="J58" s="148"/>
      <c r="K58" s="148"/>
      <c r="L58" s="148"/>
      <c r="M58" s="152"/>
      <c r="N58" s="152"/>
      <c r="O58" s="160"/>
    </row>
    <row r="59" spans="1:15">
      <c r="A59" s="152"/>
      <c r="B59" s="152"/>
      <c r="C59" s="152"/>
      <c r="D59" s="148"/>
      <c r="E59" s="148"/>
      <c r="F59" s="148"/>
      <c r="G59" s="148"/>
      <c r="H59" s="148"/>
      <c r="I59" s="148"/>
      <c r="J59" s="148"/>
      <c r="K59" s="148"/>
      <c r="L59" s="148"/>
      <c r="M59" s="152"/>
      <c r="N59" s="152"/>
      <c r="O59" s="160"/>
    </row>
    <row r="60" spans="1:15">
      <c r="A60" s="152"/>
      <c r="B60" s="152"/>
      <c r="C60" s="152"/>
      <c r="D60" s="148"/>
      <c r="E60" s="148"/>
      <c r="F60" s="148"/>
      <c r="G60" s="148"/>
      <c r="H60" s="148"/>
      <c r="I60" s="148"/>
      <c r="J60" s="148"/>
      <c r="K60" s="148"/>
      <c r="L60" s="148"/>
      <c r="M60" s="152"/>
      <c r="N60" s="152"/>
      <c r="O60" s="160"/>
    </row>
    <row r="61" spans="1:15">
      <c r="A61" s="152"/>
      <c r="B61" s="152"/>
      <c r="C61" s="152"/>
      <c r="D61" s="148"/>
      <c r="E61" s="148"/>
      <c r="F61" s="148"/>
      <c r="G61" s="148"/>
      <c r="H61" s="148"/>
      <c r="I61" s="148"/>
      <c r="J61" s="148"/>
      <c r="K61" s="148"/>
      <c r="L61" s="148"/>
      <c r="M61" s="152"/>
      <c r="N61" s="152"/>
      <c r="O61" s="160"/>
    </row>
    <row r="62" spans="1:15">
      <c r="A62" s="152"/>
      <c r="B62" s="152"/>
      <c r="C62" s="152"/>
      <c r="D62" s="148"/>
      <c r="E62" s="148"/>
      <c r="F62" s="148"/>
      <c r="G62" s="148"/>
      <c r="H62" s="148"/>
      <c r="I62" s="148"/>
      <c r="J62" s="148"/>
      <c r="K62" s="148"/>
      <c r="L62" s="148"/>
      <c r="M62" s="152"/>
      <c r="N62" s="152"/>
      <c r="O62" s="160"/>
    </row>
    <row r="63" spans="1:15">
      <c r="A63" s="152"/>
      <c r="B63" s="152"/>
      <c r="C63" s="152"/>
      <c r="D63" s="148"/>
      <c r="E63" s="148"/>
      <c r="F63" s="148"/>
      <c r="G63" s="148"/>
      <c r="H63" s="148"/>
      <c r="I63" s="148"/>
      <c r="J63" s="148"/>
      <c r="K63" s="148"/>
      <c r="L63" s="148"/>
      <c r="M63" s="152"/>
      <c r="N63" s="152"/>
      <c r="O63" s="160"/>
    </row>
    <row r="64" spans="1:15">
      <c r="A64" s="152"/>
      <c r="B64" s="152"/>
      <c r="C64" s="152"/>
      <c r="D64" s="148"/>
      <c r="E64" s="148"/>
      <c r="F64" s="148"/>
      <c r="G64" s="148"/>
      <c r="H64" s="148"/>
      <c r="I64" s="148"/>
      <c r="J64" s="148"/>
      <c r="K64" s="148"/>
      <c r="L64" s="148"/>
      <c r="M64" s="152"/>
      <c r="N64" s="152"/>
      <c r="O64" s="160"/>
    </row>
    <row r="65" spans="1:15">
      <c r="A65" s="152"/>
      <c r="B65" s="152"/>
      <c r="C65" s="152"/>
      <c r="D65" s="148"/>
      <c r="E65" s="148"/>
      <c r="F65" s="148"/>
      <c r="G65" s="148"/>
      <c r="H65" s="148"/>
      <c r="I65" s="148"/>
      <c r="J65" s="148"/>
      <c r="K65" s="148"/>
      <c r="L65" s="148"/>
      <c r="M65" s="152"/>
      <c r="N65" s="152"/>
      <c r="O65" s="160"/>
    </row>
    <row r="66" spans="1:15">
      <c r="A66" s="152"/>
      <c r="B66" s="152"/>
      <c r="C66" s="152"/>
      <c r="D66" s="148"/>
      <c r="E66" s="148"/>
      <c r="F66" s="148"/>
      <c r="G66" s="148"/>
      <c r="H66" s="148"/>
      <c r="I66" s="148"/>
      <c r="J66" s="148"/>
      <c r="K66" s="148"/>
      <c r="L66" s="148"/>
      <c r="M66" s="152"/>
      <c r="N66" s="152"/>
      <c r="O66" s="160"/>
    </row>
    <row r="67" spans="1:15">
      <c r="A67" s="152"/>
      <c r="B67" s="152"/>
      <c r="C67" s="152"/>
      <c r="D67" s="148"/>
      <c r="E67" s="148"/>
      <c r="F67" s="148"/>
      <c r="G67" s="148"/>
      <c r="H67" s="148"/>
      <c r="I67" s="148"/>
      <c r="J67" s="148"/>
      <c r="K67" s="148"/>
      <c r="L67" s="148"/>
      <c r="M67" s="152"/>
      <c r="N67" s="152"/>
      <c r="O67" s="160"/>
    </row>
    <row r="68" spans="1:15">
      <c r="A68" s="152"/>
      <c r="B68" s="152"/>
      <c r="C68" s="152"/>
      <c r="D68" s="148"/>
      <c r="E68" s="148"/>
      <c r="F68" s="148"/>
      <c r="G68" s="148"/>
      <c r="H68" s="148"/>
      <c r="I68" s="148"/>
      <c r="J68" s="148"/>
      <c r="K68" s="148"/>
      <c r="L68" s="148"/>
      <c r="M68" s="152"/>
      <c r="N68" s="152"/>
      <c r="O68" s="160"/>
    </row>
    <row r="69" spans="1:15">
      <c r="A69" s="152"/>
      <c r="B69" s="152"/>
      <c r="C69" s="152"/>
      <c r="D69" s="148"/>
      <c r="E69" s="148"/>
      <c r="F69" s="148"/>
      <c r="G69" s="148"/>
      <c r="H69" s="148"/>
      <c r="I69" s="148"/>
      <c r="J69" s="148"/>
      <c r="K69" s="148"/>
      <c r="L69" s="148"/>
      <c r="M69" s="152"/>
      <c r="N69" s="152"/>
      <c r="O69" s="160"/>
    </row>
    <row r="70" spans="1:15">
      <c r="A70" s="152"/>
      <c r="B70" s="152"/>
      <c r="C70" s="152"/>
      <c r="D70" s="148"/>
      <c r="E70" s="148"/>
      <c r="F70" s="148"/>
      <c r="G70" s="148"/>
      <c r="H70" s="148"/>
      <c r="I70" s="148"/>
      <c r="J70" s="148"/>
      <c r="K70" s="148"/>
      <c r="L70" s="148"/>
      <c r="M70" s="152"/>
      <c r="N70" s="152"/>
      <c r="O70" s="160"/>
    </row>
    <row r="71" spans="1:15">
      <c r="A71" s="152"/>
      <c r="B71" s="152"/>
      <c r="C71" s="152"/>
      <c r="D71" s="148"/>
      <c r="E71" s="148"/>
      <c r="F71" s="148"/>
      <c r="G71" s="148"/>
      <c r="H71" s="148"/>
      <c r="I71" s="148"/>
      <c r="J71" s="148"/>
      <c r="K71" s="148"/>
      <c r="L71" s="148"/>
      <c r="M71" s="152"/>
      <c r="N71" s="152"/>
      <c r="O71" s="160"/>
    </row>
    <row r="72" spans="1:15">
      <c r="A72" s="152"/>
      <c r="B72" s="152"/>
      <c r="C72" s="152"/>
      <c r="D72" s="148"/>
      <c r="E72" s="148"/>
      <c r="F72" s="148"/>
      <c r="G72" s="148"/>
      <c r="H72" s="148"/>
      <c r="I72" s="148"/>
      <c r="J72" s="148"/>
      <c r="K72" s="148"/>
      <c r="L72" s="148"/>
      <c r="M72" s="152"/>
      <c r="N72" s="152"/>
      <c r="O72" s="160"/>
    </row>
    <row r="73" spans="1:15">
      <c r="A73" s="152"/>
      <c r="B73" s="152"/>
      <c r="C73" s="152"/>
      <c r="D73" s="148"/>
      <c r="E73" s="148"/>
      <c r="F73" s="148"/>
      <c r="G73" s="148"/>
      <c r="H73" s="148"/>
      <c r="I73" s="148"/>
      <c r="J73" s="148"/>
      <c r="K73" s="148"/>
      <c r="L73" s="148"/>
      <c r="M73" s="152"/>
      <c r="N73" s="152"/>
      <c r="O73" s="160"/>
    </row>
    <row r="74" spans="1:15">
      <c r="A74" s="152"/>
      <c r="B74" s="152"/>
      <c r="C74" s="152"/>
      <c r="D74" s="148"/>
      <c r="E74" s="148"/>
      <c r="F74" s="148"/>
      <c r="G74" s="148"/>
      <c r="H74" s="148"/>
      <c r="I74" s="148"/>
      <c r="J74" s="148"/>
      <c r="K74" s="148"/>
      <c r="L74" s="148"/>
      <c r="M74" s="152"/>
      <c r="N74" s="152"/>
      <c r="O74" s="160"/>
    </row>
    <row r="75" spans="1:15">
      <c r="A75" s="152"/>
      <c r="B75" s="152"/>
      <c r="C75" s="152"/>
      <c r="D75" s="148"/>
      <c r="E75" s="148"/>
      <c r="F75" s="148"/>
      <c r="G75" s="148"/>
      <c r="H75" s="148"/>
      <c r="I75" s="148"/>
      <c r="J75" s="148"/>
      <c r="K75" s="148"/>
      <c r="L75" s="148"/>
      <c r="M75" s="152"/>
      <c r="N75" s="152"/>
      <c r="O75" s="160"/>
    </row>
    <row r="76" spans="1:15">
      <c r="A76" s="152"/>
      <c r="B76" s="152"/>
      <c r="C76" s="152"/>
      <c r="D76" s="148"/>
      <c r="E76" s="148"/>
      <c r="F76" s="148"/>
      <c r="G76" s="148"/>
      <c r="H76" s="148"/>
      <c r="I76" s="148"/>
      <c r="J76" s="148"/>
      <c r="K76" s="148"/>
      <c r="L76" s="148"/>
      <c r="M76" s="152"/>
      <c r="N76" s="152"/>
      <c r="O76" s="160"/>
    </row>
    <row r="77" spans="1:15">
      <c r="A77" s="152"/>
      <c r="B77" s="152"/>
      <c r="C77" s="152"/>
      <c r="D77" s="148"/>
      <c r="E77" s="148"/>
      <c r="F77" s="148"/>
      <c r="G77" s="148"/>
      <c r="H77" s="148"/>
      <c r="I77" s="148"/>
      <c r="J77" s="148"/>
      <c r="K77" s="148"/>
      <c r="L77" s="148"/>
      <c r="M77" s="152"/>
      <c r="N77" s="152"/>
      <c r="O77" s="160"/>
    </row>
    <row r="78" spans="1:15">
      <c r="A78" s="152"/>
      <c r="B78" s="152"/>
      <c r="C78" s="152"/>
      <c r="D78" s="148"/>
      <c r="E78" s="148"/>
      <c r="F78" s="148"/>
      <c r="G78" s="148"/>
      <c r="H78" s="148"/>
      <c r="I78" s="148"/>
      <c r="J78" s="148"/>
      <c r="K78" s="148"/>
      <c r="L78" s="148"/>
      <c r="M78" s="152"/>
      <c r="N78" s="152"/>
      <c r="O78" s="160"/>
    </row>
    <row r="79" spans="1:15">
      <c r="A79" s="152"/>
      <c r="B79" s="152"/>
      <c r="C79" s="152"/>
      <c r="D79" s="148"/>
      <c r="E79" s="148"/>
      <c r="F79" s="148"/>
      <c r="G79" s="148"/>
      <c r="H79" s="148"/>
      <c r="I79" s="148"/>
      <c r="J79" s="148"/>
      <c r="K79" s="148"/>
      <c r="L79" s="148"/>
      <c r="M79" s="152"/>
      <c r="N79" s="152"/>
      <c r="O79" s="160"/>
    </row>
    <row r="80" spans="1:15">
      <c r="A80" s="152"/>
      <c r="B80" s="152"/>
      <c r="C80" s="152"/>
      <c r="D80" s="148"/>
      <c r="E80" s="148"/>
      <c r="F80" s="148"/>
      <c r="G80" s="148"/>
      <c r="H80" s="148"/>
      <c r="I80" s="148"/>
      <c r="J80" s="148"/>
      <c r="K80" s="148"/>
      <c r="L80" s="148"/>
      <c r="M80" s="152"/>
      <c r="N80" s="152"/>
      <c r="O80" s="160"/>
    </row>
    <row r="81" spans="1:15">
      <c r="A81" s="152"/>
      <c r="B81" s="152"/>
      <c r="C81" s="152"/>
      <c r="D81" s="148"/>
      <c r="E81" s="148"/>
      <c r="F81" s="148"/>
      <c r="G81" s="148"/>
      <c r="H81" s="148"/>
      <c r="I81" s="148"/>
      <c r="J81" s="148"/>
      <c r="K81" s="148"/>
      <c r="L81" s="148"/>
      <c r="M81" s="152"/>
      <c r="N81" s="152"/>
      <c r="O81" s="160"/>
    </row>
    <row r="82" spans="1:15">
      <c r="A82" s="152"/>
      <c r="B82" s="152"/>
      <c r="C82" s="152"/>
      <c r="D82" s="148"/>
      <c r="E82" s="148"/>
      <c r="F82" s="148"/>
      <c r="G82" s="148"/>
      <c r="H82" s="148"/>
      <c r="I82" s="148"/>
      <c r="J82" s="148"/>
      <c r="K82" s="148"/>
      <c r="L82" s="148"/>
      <c r="M82" s="152"/>
      <c r="N82" s="152"/>
      <c r="O82" s="160"/>
    </row>
    <row r="83" spans="1:15">
      <c r="A83" s="152"/>
      <c r="B83" s="152"/>
      <c r="C83" s="152"/>
      <c r="D83" s="148"/>
      <c r="E83" s="148"/>
      <c r="F83" s="148"/>
      <c r="G83" s="148"/>
      <c r="H83" s="148"/>
      <c r="I83" s="148"/>
      <c r="J83" s="148"/>
      <c r="K83" s="148"/>
      <c r="L83" s="148"/>
      <c r="M83" s="152"/>
      <c r="N83" s="152"/>
      <c r="O83" s="160"/>
    </row>
    <row r="84" spans="1:15">
      <c r="A84" s="152"/>
      <c r="B84" s="152"/>
      <c r="C84" s="152"/>
      <c r="D84" s="148"/>
      <c r="E84" s="148"/>
      <c r="F84" s="148"/>
      <c r="G84" s="148"/>
      <c r="H84" s="148"/>
      <c r="I84" s="148"/>
      <c r="J84" s="148"/>
      <c r="K84" s="148"/>
      <c r="L84" s="148"/>
      <c r="M84" s="152"/>
      <c r="N84" s="152"/>
      <c r="O84" s="160"/>
    </row>
    <row r="85" spans="1:15">
      <c r="A85" s="160"/>
      <c r="B85" s="160"/>
      <c r="C85" s="160"/>
      <c r="D85" s="172"/>
      <c r="E85" s="148"/>
      <c r="F85" s="148"/>
      <c r="G85" s="148"/>
      <c r="H85" s="148"/>
      <c r="I85" s="148"/>
      <c r="J85" s="148"/>
      <c r="K85" s="148"/>
      <c r="L85" s="148"/>
      <c r="M85" s="152"/>
      <c r="N85" s="152"/>
      <c r="O85" s="160"/>
    </row>
    <row r="86" spans="1:15">
      <c r="A86" s="160"/>
      <c r="B86" s="160"/>
      <c r="C86" s="160"/>
      <c r="D86" s="172"/>
      <c r="E86" s="172"/>
      <c r="F86" s="172"/>
      <c r="G86" s="172"/>
      <c r="H86" s="172"/>
      <c r="I86" s="172"/>
      <c r="J86" s="172"/>
      <c r="K86" s="172"/>
      <c r="L86" s="172"/>
      <c r="M86" s="160"/>
      <c r="N86" s="160"/>
      <c r="O86" s="160"/>
    </row>
    <row r="87" spans="1:15">
      <c r="A87" s="160"/>
      <c r="B87" s="160"/>
      <c r="C87" s="160"/>
      <c r="D87" s="172"/>
      <c r="E87" s="172"/>
      <c r="F87" s="172"/>
      <c r="G87" s="172"/>
      <c r="H87" s="172"/>
      <c r="I87" s="172"/>
      <c r="J87" s="172"/>
      <c r="K87" s="172"/>
      <c r="L87" s="172"/>
      <c r="M87" s="160"/>
      <c r="N87" s="160"/>
      <c r="O87" s="160"/>
    </row>
    <row r="88" spans="1:15">
      <c r="A88" s="160"/>
      <c r="B88" s="160"/>
      <c r="C88" s="160"/>
      <c r="D88" s="172"/>
      <c r="E88" s="172"/>
      <c r="F88" s="172"/>
      <c r="G88" s="172"/>
      <c r="H88" s="172"/>
      <c r="I88" s="172"/>
      <c r="J88" s="172"/>
      <c r="K88" s="172"/>
      <c r="L88" s="172"/>
      <c r="M88" s="160"/>
      <c r="N88" s="160"/>
      <c r="O88" s="160"/>
    </row>
    <row r="89" spans="1:15">
      <c r="A89" s="160"/>
      <c r="B89" s="160"/>
      <c r="C89" s="160"/>
      <c r="D89" s="172"/>
      <c r="E89" s="172"/>
      <c r="F89" s="172"/>
      <c r="G89" s="172"/>
      <c r="H89" s="172"/>
      <c r="I89" s="172"/>
      <c r="J89" s="172"/>
      <c r="K89" s="172"/>
      <c r="L89" s="172"/>
      <c r="M89" s="160"/>
      <c r="N89" s="160"/>
      <c r="O89" s="160"/>
    </row>
    <row r="90" spans="1:15">
      <c r="A90" s="160"/>
      <c r="B90" s="160"/>
      <c r="C90" s="160"/>
      <c r="D90" s="172"/>
      <c r="E90" s="172"/>
      <c r="F90" s="172"/>
      <c r="G90" s="172"/>
      <c r="H90" s="172"/>
      <c r="I90" s="172"/>
      <c r="J90" s="172"/>
      <c r="K90" s="172"/>
      <c r="L90" s="172"/>
      <c r="M90" s="160"/>
      <c r="N90" s="160"/>
      <c r="O90" s="160"/>
    </row>
    <row r="91" spans="1:15">
      <c r="A91" s="160"/>
      <c r="B91" s="160"/>
      <c r="C91" s="160"/>
      <c r="D91" s="172"/>
      <c r="E91" s="172"/>
      <c r="F91" s="172"/>
      <c r="G91" s="172"/>
      <c r="H91" s="172"/>
      <c r="I91" s="172"/>
      <c r="J91" s="172"/>
      <c r="K91" s="172"/>
      <c r="L91" s="172"/>
      <c r="M91" s="160"/>
      <c r="N91" s="160"/>
      <c r="O91" s="160"/>
    </row>
    <row r="92" spans="1:15">
      <c r="A92" s="160"/>
      <c r="B92" s="160"/>
      <c r="C92" s="160"/>
      <c r="D92" s="172"/>
      <c r="E92" s="172"/>
      <c r="F92" s="172"/>
      <c r="G92" s="172"/>
      <c r="H92" s="172"/>
      <c r="I92" s="172"/>
      <c r="J92" s="172"/>
      <c r="K92" s="172"/>
      <c r="L92" s="172"/>
      <c r="M92" s="160"/>
      <c r="N92" s="160"/>
      <c r="O92" s="160"/>
    </row>
  </sheetData>
  <sheetProtection algorithmName="SHA-512" hashValue="gO75fle/0X/+Jl9g3AAnZzB5uPrZM9fgq5ivJA8b8zTv1MmoEebsa9fa1vZe9oCrXR8pG4WktNt4W48DmWfACQ==" saltValue="aPprF7hGFjqH1ELiSl3xBw==" spinCount="100000" sheet="1" formatCells="0"/>
  <dataConsolidate/>
  <mergeCells count="22">
    <mergeCell ref="B30:C30"/>
    <mergeCell ref="A23:A24"/>
    <mergeCell ref="B25:C25"/>
    <mergeCell ref="B27:C27"/>
    <mergeCell ref="B28:C28"/>
    <mergeCell ref="B29:C29"/>
    <mergeCell ref="B26:C26"/>
    <mergeCell ref="B17:C17"/>
    <mergeCell ref="B18:C18"/>
    <mergeCell ref="B19:C19"/>
    <mergeCell ref="B20:C20"/>
    <mergeCell ref="B7:C7"/>
    <mergeCell ref="B10:C10"/>
    <mergeCell ref="B11:C11"/>
    <mergeCell ref="B12:C12"/>
    <mergeCell ref="B13:C13"/>
    <mergeCell ref="B14:C14"/>
    <mergeCell ref="B1:C1"/>
    <mergeCell ref="B2:C2"/>
    <mergeCell ref="B4:C4"/>
    <mergeCell ref="B5:C5"/>
    <mergeCell ref="B6:C6"/>
  </mergeCells>
  <pageMargins left="0.23622047244094491" right="0.23622047244094491" top="0.74803149606299213" bottom="0.74803149606299213" header="0.31496062992125984" footer="0.31496062992125984"/>
  <pageSetup paperSize="9" scale="88" fitToHeight="0" orientation="portrait" r:id="rId1"/>
  <headerFooter>
    <oddFooter>&amp;L&amp;"Trebuchet MS,Kursiv"&amp;10&amp;D&amp;C&amp;"Trebuchet MS,Kursiv"&amp;10&amp;P/&amp;N&amp;"Trebuchet MS,Standard"&amp;11
&amp;R&amp;"Trebuchet MS,Kursiv"&amp;10&amp;A</oddFooter>
  </headerFooter>
  <rowBreaks count="1" manualBreakCount="1">
    <brk id="33" max="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Liste!$B$14:$B$16</xm:f>
          </x14:formula1>
          <xm:sqref>B8</xm:sqref>
        </x14:dataValidation>
        <x14:dataValidation type="list" allowBlank="1" showInputMessage="1" showErrorMessage="1" xr:uid="{00000000-0002-0000-0400-000001000000}">
          <x14:formula1>
            <xm:f>Liste!$B$3:$B$9</xm:f>
          </x14:formula1>
          <xm:sqref>B9</xm:sqref>
        </x14:dataValidation>
        <x14:dataValidation type="list" allowBlank="1" showInputMessage="1" showErrorMessage="1" xr:uid="{00000000-0002-0000-0400-000002000000}">
          <x14:formula1>
            <xm:f>Liste!$N$3:$N$15</xm:f>
          </x14:formula1>
          <xm:sqref>B2:C2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8"/>
  <sheetViews>
    <sheetView view="pageBreakPreview" topLeftCell="A18" zoomScale="85" zoomScaleNormal="85" zoomScaleSheetLayoutView="85" workbookViewId="0">
      <selection activeCell="B40" sqref="B40:C40"/>
    </sheetView>
  </sheetViews>
  <sheetFormatPr baseColWidth="10" defaultColWidth="11" defaultRowHeight="16.5"/>
  <cols>
    <col min="1" max="1" width="41" style="46" customWidth="1"/>
    <col min="2" max="2" width="32.375" style="46" customWidth="1"/>
    <col min="3" max="3" width="37" style="46" customWidth="1"/>
    <col min="4" max="4" width="13.5" style="49" customWidth="1"/>
    <col min="5" max="12" width="11" style="49"/>
    <col min="13" max="16384" width="11" style="46"/>
  </cols>
  <sheetData>
    <row r="1" spans="1:15" ht="48.75" customHeight="1" thickBot="1">
      <c r="A1" s="36" t="s">
        <v>618</v>
      </c>
      <c r="B1" s="249"/>
      <c r="C1" s="250"/>
      <c r="D1" s="45"/>
      <c r="E1" s="148"/>
      <c r="F1" s="150"/>
      <c r="G1" s="148"/>
      <c r="H1" s="148"/>
      <c r="I1" s="151"/>
      <c r="J1" s="148"/>
      <c r="K1" s="148"/>
      <c r="L1" s="148"/>
      <c r="M1" s="152"/>
      <c r="N1" s="152"/>
      <c r="O1" s="160"/>
    </row>
    <row r="2" spans="1:15" ht="19.5" thickBot="1">
      <c r="A2" s="165" t="s">
        <v>619</v>
      </c>
      <c r="B2" s="197"/>
      <c r="C2" s="197"/>
      <c r="D2" s="45"/>
      <c r="E2" s="148"/>
      <c r="F2" s="198"/>
      <c r="G2" s="148"/>
      <c r="H2" s="148"/>
      <c r="I2" s="198"/>
      <c r="J2" s="148"/>
      <c r="K2" s="148"/>
      <c r="L2" s="148"/>
      <c r="M2" s="152"/>
      <c r="N2" s="152"/>
      <c r="O2" s="160"/>
    </row>
    <row r="3" spans="1:15" ht="17.25" thickBot="1">
      <c r="A3" s="19" t="s">
        <v>8</v>
      </c>
      <c r="B3" s="310"/>
      <c r="C3" s="310"/>
      <c r="D3" s="153"/>
      <c r="E3" s="153"/>
      <c r="F3" s="148"/>
      <c r="G3" s="148"/>
      <c r="H3" s="148"/>
      <c r="I3" s="148"/>
      <c r="J3" s="148"/>
      <c r="K3" s="148"/>
      <c r="L3" s="148"/>
      <c r="M3" s="152"/>
      <c r="N3" s="152"/>
      <c r="O3" s="160"/>
    </row>
    <row r="4" spans="1:15" ht="17.25" thickBot="1">
      <c r="A4" s="19" t="s">
        <v>612</v>
      </c>
      <c r="B4" s="310"/>
      <c r="C4" s="310"/>
      <c r="D4" s="33"/>
      <c r="E4" s="153"/>
      <c r="F4" s="148"/>
      <c r="G4" s="148"/>
      <c r="H4" s="148"/>
      <c r="I4" s="148"/>
      <c r="J4" s="148"/>
      <c r="K4" s="148"/>
      <c r="L4" s="148"/>
      <c r="M4" s="152"/>
      <c r="N4" s="152"/>
      <c r="O4" s="160"/>
    </row>
    <row r="5" spans="1:15" ht="17.25" thickBot="1">
      <c r="A5" s="20" t="s">
        <v>23</v>
      </c>
      <c r="B5" s="310"/>
      <c r="C5" s="310"/>
      <c r="D5" s="33"/>
      <c r="E5" s="148"/>
      <c r="F5" s="148"/>
      <c r="G5" s="148"/>
      <c r="H5" s="148"/>
      <c r="I5" s="148"/>
      <c r="J5" s="148"/>
      <c r="K5" s="148"/>
      <c r="L5" s="148"/>
      <c r="M5" s="152"/>
      <c r="N5" s="152"/>
      <c r="O5" s="160"/>
    </row>
    <row r="6" spans="1:15" ht="17.25" thickBot="1">
      <c r="A6" s="20" t="s">
        <v>24</v>
      </c>
      <c r="B6" s="310"/>
      <c r="C6" s="310"/>
      <c r="D6" s="33"/>
      <c r="E6" s="148"/>
      <c r="F6" s="148"/>
      <c r="G6" s="148"/>
      <c r="H6" s="148"/>
      <c r="I6" s="148"/>
      <c r="J6" s="148"/>
      <c r="K6" s="148"/>
      <c r="L6" s="148"/>
      <c r="M6" s="152"/>
      <c r="N6" s="152"/>
      <c r="O6" s="160"/>
    </row>
    <row r="7" spans="1:15" ht="17.25" thickBot="1">
      <c r="A7" s="20" t="s">
        <v>25</v>
      </c>
      <c r="B7" s="310"/>
      <c r="C7" s="310"/>
      <c r="D7" s="33"/>
      <c r="E7" s="148"/>
      <c r="F7" s="148"/>
      <c r="G7" s="148"/>
      <c r="H7" s="148"/>
      <c r="I7" s="148"/>
      <c r="J7" s="148"/>
      <c r="K7" s="148"/>
      <c r="L7" s="148"/>
      <c r="M7" s="152"/>
      <c r="N7" s="152"/>
      <c r="O7" s="160"/>
    </row>
    <row r="8" spans="1:15" ht="17.25" thickBot="1">
      <c r="A8" s="20" t="s">
        <v>26</v>
      </c>
      <c r="B8" s="310"/>
      <c r="C8" s="315"/>
      <c r="D8" s="33"/>
      <c r="E8" s="148"/>
      <c r="F8" s="148"/>
      <c r="G8" s="148"/>
      <c r="H8" s="148"/>
      <c r="I8" s="148"/>
      <c r="J8" s="148"/>
      <c r="K8" s="148"/>
      <c r="L8" s="148"/>
      <c r="M8" s="152"/>
      <c r="N8" s="152"/>
      <c r="O8" s="160"/>
    </row>
    <row r="9" spans="1:15" ht="19.5" customHeight="1" thickBot="1">
      <c r="A9" s="20" t="s">
        <v>27</v>
      </c>
      <c r="B9" s="316"/>
      <c r="C9" s="161"/>
      <c r="D9" s="33"/>
      <c r="E9" s="148"/>
      <c r="F9" s="148"/>
      <c r="G9" s="148"/>
      <c r="H9" s="148"/>
      <c r="I9" s="148"/>
      <c r="J9" s="148"/>
      <c r="K9" s="148"/>
      <c r="L9" s="148"/>
      <c r="M9" s="152"/>
      <c r="N9" s="152"/>
      <c r="O9" s="160"/>
    </row>
    <row r="10" spans="1:15" ht="20.25" customHeight="1" thickBot="1">
      <c r="A10" s="165" t="s">
        <v>620</v>
      </c>
      <c r="B10" s="166"/>
      <c r="C10" s="317"/>
      <c r="D10" s="33"/>
      <c r="E10" s="148"/>
      <c r="F10" s="148"/>
      <c r="G10" s="148"/>
      <c r="H10" s="148"/>
      <c r="I10" s="148"/>
      <c r="J10" s="148"/>
      <c r="K10" s="148"/>
      <c r="L10" s="148"/>
      <c r="M10" s="152"/>
      <c r="N10" s="152"/>
      <c r="O10" s="160"/>
    </row>
    <row r="11" spans="1:15" ht="20.25" customHeight="1" thickBot="1">
      <c r="A11" s="21" t="s">
        <v>34</v>
      </c>
      <c r="B11" s="312"/>
      <c r="C11" s="152"/>
      <c r="D11" s="33"/>
      <c r="E11" s="148"/>
      <c r="F11" s="148"/>
      <c r="G11" s="148"/>
      <c r="H11" s="148"/>
      <c r="I11" s="148"/>
      <c r="J11" s="148"/>
      <c r="K11" s="148"/>
      <c r="L11" s="148"/>
      <c r="M11" s="152"/>
      <c r="N11" s="152"/>
      <c r="O11" s="160"/>
    </row>
    <row r="12" spans="1:15" ht="20.25" customHeight="1" thickBot="1">
      <c r="A12" s="21" t="s">
        <v>35</v>
      </c>
      <c r="B12" s="312"/>
      <c r="C12" s="152"/>
      <c r="D12" s="33"/>
      <c r="E12" s="148"/>
      <c r="F12" s="148"/>
      <c r="G12" s="148"/>
      <c r="H12" s="148"/>
      <c r="I12" s="148"/>
      <c r="J12" s="148"/>
      <c r="K12" s="148"/>
      <c r="L12" s="148"/>
      <c r="M12" s="152"/>
      <c r="N12" s="152"/>
      <c r="O12" s="160"/>
    </row>
    <row r="13" spans="1:15" ht="17.25" thickBot="1">
      <c r="A13" s="21" t="s">
        <v>36</v>
      </c>
      <c r="B13" s="312"/>
      <c r="C13" s="152"/>
      <c r="D13" s="33"/>
      <c r="E13" s="148"/>
      <c r="F13" s="148"/>
      <c r="G13" s="148"/>
      <c r="H13" s="148"/>
      <c r="I13" s="148"/>
      <c r="J13" s="148"/>
      <c r="K13" s="148"/>
      <c r="L13" s="148"/>
      <c r="M13" s="152"/>
      <c r="N13" s="152"/>
      <c r="O13" s="160"/>
    </row>
    <row r="14" spans="1:15" ht="17.25" thickBot="1">
      <c r="A14" s="21" t="s">
        <v>37</v>
      </c>
      <c r="B14" s="312"/>
      <c r="C14" s="152"/>
      <c r="D14" s="33"/>
      <c r="E14" s="148"/>
      <c r="F14" s="148"/>
      <c r="G14" s="148"/>
      <c r="H14" s="148"/>
      <c r="I14" s="148"/>
      <c r="J14" s="148"/>
      <c r="K14" s="148"/>
      <c r="L14" s="148"/>
      <c r="M14" s="152"/>
      <c r="N14" s="152"/>
      <c r="O14" s="160"/>
    </row>
    <row r="15" spans="1:15" ht="17.25" thickBot="1">
      <c r="A15" s="21" t="s">
        <v>38</v>
      </c>
      <c r="B15" s="318"/>
      <c r="C15" s="152"/>
      <c r="D15" s="33"/>
      <c r="E15" s="148"/>
      <c r="F15" s="148"/>
      <c r="G15" s="148"/>
      <c r="H15" s="148"/>
      <c r="I15" s="148"/>
      <c r="J15" s="148"/>
      <c r="K15" s="148"/>
      <c r="L15" s="148"/>
      <c r="M15" s="152"/>
      <c r="N15" s="152"/>
      <c r="O15" s="160"/>
    </row>
    <row r="16" spans="1:15" ht="20.25" customHeight="1" thickBot="1">
      <c r="A16" s="21" t="s">
        <v>39</v>
      </c>
      <c r="B16" s="167"/>
      <c r="C16" s="152"/>
      <c r="D16" s="33"/>
      <c r="E16" s="148"/>
      <c r="F16" s="148"/>
      <c r="G16" s="148"/>
      <c r="H16" s="148"/>
      <c r="I16" s="148"/>
      <c r="J16" s="148"/>
      <c r="K16" s="148"/>
      <c r="L16" s="148"/>
      <c r="M16" s="152"/>
      <c r="N16" s="152"/>
      <c r="O16" s="160"/>
    </row>
    <row r="17" spans="1:15">
      <c r="A17" s="168"/>
      <c r="B17" s="169"/>
      <c r="C17" s="148"/>
      <c r="D17" s="33"/>
      <c r="E17" s="148"/>
      <c r="F17" s="148"/>
      <c r="G17" s="148"/>
      <c r="H17" s="148"/>
      <c r="I17" s="148"/>
      <c r="J17" s="148"/>
      <c r="K17" s="148"/>
      <c r="L17" s="148"/>
      <c r="M17" s="152"/>
      <c r="N17" s="152"/>
      <c r="O17" s="160"/>
    </row>
    <row r="18" spans="1:15">
      <c r="A18" s="48"/>
      <c r="B18" s="170"/>
      <c r="C18" s="148"/>
      <c r="D18" s="33"/>
      <c r="E18" s="148"/>
      <c r="F18" s="148"/>
      <c r="G18" s="148"/>
      <c r="H18" s="148"/>
      <c r="I18" s="148"/>
      <c r="J18" s="148"/>
      <c r="K18" s="148"/>
      <c r="L18" s="148"/>
      <c r="M18" s="152"/>
      <c r="N18" s="152"/>
      <c r="O18" s="160"/>
    </row>
    <row r="19" spans="1:15" ht="19.5" thickBot="1">
      <c r="A19" s="165" t="s">
        <v>621</v>
      </c>
      <c r="B19" s="197"/>
      <c r="C19" s="197"/>
      <c r="D19" s="45"/>
      <c r="E19" s="148"/>
      <c r="F19" s="198"/>
      <c r="G19" s="148"/>
      <c r="H19" s="148"/>
      <c r="I19" s="198"/>
      <c r="J19" s="148"/>
      <c r="K19" s="148"/>
      <c r="L19" s="148"/>
      <c r="M19" s="152"/>
      <c r="N19" s="152"/>
      <c r="O19" s="160"/>
    </row>
    <row r="20" spans="1:15" ht="17.25" thickBot="1">
      <c r="A20" s="19" t="s">
        <v>8</v>
      </c>
      <c r="B20" s="310"/>
      <c r="C20" s="310"/>
      <c r="D20" s="153"/>
      <c r="E20" s="153"/>
      <c r="F20" s="148"/>
      <c r="G20" s="148"/>
      <c r="H20" s="148"/>
      <c r="I20" s="148"/>
      <c r="J20" s="148"/>
      <c r="K20" s="148"/>
      <c r="L20" s="148"/>
      <c r="M20" s="152"/>
      <c r="N20" s="152"/>
      <c r="O20" s="160"/>
    </row>
    <row r="21" spans="1:15" ht="17.25" thickBot="1">
      <c r="A21" s="19" t="s">
        <v>612</v>
      </c>
      <c r="B21" s="310"/>
      <c r="C21" s="310"/>
      <c r="D21" s="33"/>
      <c r="E21" s="153"/>
      <c r="F21" s="148"/>
      <c r="G21" s="148"/>
      <c r="H21" s="148"/>
      <c r="I21" s="148"/>
      <c r="J21" s="148"/>
      <c r="K21" s="148"/>
      <c r="L21" s="148"/>
      <c r="M21" s="152"/>
      <c r="N21" s="152"/>
      <c r="O21" s="160"/>
    </row>
    <row r="22" spans="1:15" ht="17.25" thickBot="1">
      <c r="A22" s="20" t="s">
        <v>23</v>
      </c>
      <c r="B22" s="310"/>
      <c r="C22" s="310"/>
      <c r="D22" s="33"/>
      <c r="E22" s="148"/>
      <c r="F22" s="148"/>
      <c r="G22" s="148"/>
      <c r="H22" s="148"/>
      <c r="I22" s="148"/>
      <c r="J22" s="148"/>
      <c r="K22" s="148"/>
      <c r="L22" s="148"/>
      <c r="M22" s="152"/>
      <c r="N22" s="152"/>
      <c r="O22" s="160"/>
    </row>
    <row r="23" spans="1:15" ht="17.25" thickBot="1">
      <c r="A23" s="20" t="s">
        <v>24</v>
      </c>
      <c r="B23" s="310"/>
      <c r="C23" s="310"/>
      <c r="D23" s="33"/>
      <c r="E23" s="148"/>
      <c r="F23" s="148"/>
      <c r="G23" s="148"/>
      <c r="H23" s="148"/>
      <c r="I23" s="148"/>
      <c r="J23" s="148"/>
      <c r="K23" s="148"/>
      <c r="L23" s="148"/>
      <c r="M23" s="152"/>
      <c r="N23" s="152"/>
      <c r="O23" s="160"/>
    </row>
    <row r="24" spans="1:15" ht="17.25" thickBot="1">
      <c r="A24" s="20" t="s">
        <v>25</v>
      </c>
      <c r="B24" s="310"/>
      <c r="C24" s="310"/>
      <c r="D24" s="33"/>
      <c r="E24" s="148"/>
      <c r="F24" s="148"/>
      <c r="G24" s="148"/>
      <c r="H24" s="148"/>
      <c r="I24" s="148"/>
      <c r="J24" s="148"/>
      <c r="K24" s="148"/>
      <c r="L24" s="148"/>
      <c r="M24" s="152"/>
      <c r="N24" s="152"/>
      <c r="O24" s="160"/>
    </row>
    <row r="25" spans="1:15" ht="17.25" thickBot="1">
      <c r="A25" s="20" t="s">
        <v>26</v>
      </c>
      <c r="B25" s="310"/>
      <c r="C25" s="315"/>
      <c r="D25" s="33"/>
      <c r="E25" s="148"/>
      <c r="F25" s="148"/>
      <c r="G25" s="148"/>
      <c r="H25" s="148"/>
      <c r="I25" s="148"/>
      <c r="J25" s="148"/>
      <c r="K25" s="148"/>
      <c r="L25" s="148"/>
      <c r="M25" s="152"/>
      <c r="N25" s="152"/>
      <c r="O25" s="160"/>
    </row>
    <row r="26" spans="1:15" ht="19.5" customHeight="1" thickBot="1">
      <c r="A26" s="20" t="s">
        <v>27</v>
      </c>
      <c r="B26" s="316"/>
      <c r="C26" s="161"/>
      <c r="D26" s="33"/>
      <c r="E26" s="148"/>
      <c r="F26" s="148"/>
      <c r="G26" s="148"/>
      <c r="H26" s="148"/>
      <c r="I26" s="148"/>
      <c r="J26" s="148"/>
      <c r="K26" s="148"/>
      <c r="L26" s="148"/>
      <c r="M26" s="152"/>
      <c r="N26" s="152"/>
      <c r="O26" s="160"/>
    </row>
    <row r="27" spans="1:15" ht="20.25" customHeight="1" thickBot="1">
      <c r="A27" s="165" t="s">
        <v>620</v>
      </c>
      <c r="B27" s="166"/>
      <c r="C27" s="317"/>
      <c r="D27" s="33"/>
      <c r="E27" s="148"/>
      <c r="F27" s="148"/>
      <c r="G27" s="148"/>
      <c r="H27" s="148"/>
      <c r="I27" s="148"/>
      <c r="J27" s="148"/>
      <c r="K27" s="148"/>
      <c r="L27" s="148"/>
      <c r="M27" s="152"/>
      <c r="N27" s="152"/>
      <c r="O27" s="160"/>
    </row>
    <row r="28" spans="1:15" ht="20.25" customHeight="1" thickBot="1">
      <c r="A28" s="21" t="s">
        <v>34</v>
      </c>
      <c r="B28" s="312"/>
      <c r="C28" s="152"/>
      <c r="D28" s="33"/>
      <c r="E28" s="148"/>
      <c r="F28" s="148"/>
      <c r="G28" s="148"/>
      <c r="H28" s="148"/>
      <c r="I28" s="148"/>
      <c r="J28" s="148"/>
      <c r="K28" s="148"/>
      <c r="L28" s="148"/>
      <c r="M28" s="152"/>
      <c r="N28" s="152"/>
      <c r="O28" s="160"/>
    </row>
    <row r="29" spans="1:15" ht="20.25" customHeight="1" thickBot="1">
      <c r="A29" s="21" t="s">
        <v>35</v>
      </c>
      <c r="B29" s="312"/>
      <c r="C29" s="152"/>
      <c r="D29" s="33"/>
      <c r="E29" s="148"/>
      <c r="F29" s="148"/>
      <c r="G29" s="148"/>
      <c r="H29" s="148"/>
      <c r="I29" s="148"/>
      <c r="J29" s="148"/>
      <c r="K29" s="148"/>
      <c r="L29" s="148"/>
      <c r="M29" s="152"/>
      <c r="N29" s="152"/>
      <c r="O29" s="160"/>
    </row>
    <row r="30" spans="1:15" ht="17.25" thickBot="1">
      <c r="A30" s="21" t="s">
        <v>36</v>
      </c>
      <c r="B30" s="312"/>
      <c r="C30" s="152"/>
      <c r="D30" s="33"/>
      <c r="E30" s="148"/>
      <c r="F30" s="148"/>
      <c r="G30" s="148"/>
      <c r="H30" s="148"/>
      <c r="I30" s="148"/>
      <c r="J30" s="148"/>
      <c r="K30" s="148"/>
      <c r="L30" s="148"/>
      <c r="M30" s="152"/>
      <c r="N30" s="152"/>
      <c r="O30" s="160"/>
    </row>
    <row r="31" spans="1:15" ht="17.25" thickBot="1">
      <c r="A31" s="21" t="s">
        <v>37</v>
      </c>
      <c r="B31" s="312"/>
      <c r="C31" s="152"/>
      <c r="D31" s="33"/>
      <c r="E31" s="148"/>
      <c r="F31" s="148"/>
      <c r="G31" s="148"/>
      <c r="H31" s="148"/>
      <c r="I31" s="148"/>
      <c r="J31" s="148"/>
      <c r="K31" s="148"/>
      <c r="L31" s="148"/>
      <c r="M31" s="152"/>
      <c r="N31" s="152"/>
      <c r="O31" s="160"/>
    </row>
    <row r="32" spans="1:15" ht="17.25" thickBot="1">
      <c r="A32" s="21" t="s">
        <v>38</v>
      </c>
      <c r="B32" s="318"/>
      <c r="C32" s="152"/>
      <c r="D32" s="33"/>
      <c r="E32" s="148"/>
      <c r="F32" s="148"/>
      <c r="G32" s="148"/>
      <c r="H32" s="148"/>
      <c r="I32" s="148"/>
      <c r="J32" s="148"/>
      <c r="K32" s="148"/>
      <c r="L32" s="148"/>
      <c r="M32" s="152"/>
      <c r="N32" s="152"/>
      <c r="O32" s="160"/>
    </row>
    <row r="33" spans="1:15" ht="20.25" customHeight="1" thickBot="1">
      <c r="A33" s="21" t="s">
        <v>39</v>
      </c>
      <c r="B33" s="167"/>
      <c r="C33" s="152"/>
      <c r="D33" s="33"/>
      <c r="E33" s="148"/>
      <c r="F33" s="148"/>
      <c r="G33" s="148"/>
      <c r="H33" s="148"/>
      <c r="I33" s="148"/>
      <c r="J33" s="148"/>
      <c r="K33" s="148"/>
      <c r="L33" s="148"/>
      <c r="M33" s="152"/>
      <c r="N33" s="152"/>
      <c r="O33" s="160"/>
    </row>
    <row r="34" spans="1:15">
      <c r="A34" s="152"/>
      <c r="B34" s="152"/>
      <c r="C34" s="152"/>
      <c r="D34" s="148"/>
      <c r="E34" s="148"/>
      <c r="F34" s="148"/>
      <c r="G34" s="148"/>
      <c r="H34" s="148"/>
      <c r="I34" s="148"/>
      <c r="J34" s="148"/>
      <c r="K34" s="148"/>
      <c r="L34" s="148"/>
      <c r="M34" s="152"/>
      <c r="N34" s="152"/>
      <c r="O34" s="160"/>
    </row>
    <row r="35" spans="1:15">
      <c r="A35" s="152"/>
      <c r="B35" s="152"/>
      <c r="C35" s="152"/>
      <c r="D35" s="148"/>
      <c r="E35" s="148"/>
      <c r="F35" s="148"/>
      <c r="G35" s="148"/>
      <c r="H35" s="148"/>
      <c r="I35" s="148"/>
      <c r="J35" s="148"/>
      <c r="K35" s="148"/>
      <c r="L35" s="148"/>
      <c r="M35" s="152"/>
      <c r="N35" s="152"/>
      <c r="O35" s="160"/>
    </row>
    <row r="36" spans="1:15" ht="19.5" thickBot="1">
      <c r="A36" s="165" t="s">
        <v>622</v>
      </c>
      <c r="B36" s="197"/>
      <c r="C36" s="197"/>
      <c r="D36" s="45"/>
      <c r="E36" s="148"/>
      <c r="F36" s="198"/>
      <c r="G36" s="148"/>
      <c r="H36" s="148"/>
      <c r="I36" s="198"/>
      <c r="J36" s="148"/>
      <c r="K36" s="148"/>
      <c r="L36" s="148"/>
      <c r="M36" s="152"/>
      <c r="N36" s="152"/>
      <c r="O36" s="160"/>
    </row>
    <row r="37" spans="1:15" ht="17.25" thickBot="1">
      <c r="A37" s="19" t="s">
        <v>8</v>
      </c>
      <c r="B37" s="310"/>
      <c r="C37" s="310"/>
      <c r="D37" s="153"/>
      <c r="E37" s="153"/>
      <c r="F37" s="148"/>
      <c r="G37" s="148"/>
      <c r="H37" s="148"/>
      <c r="I37" s="148"/>
      <c r="J37" s="148"/>
      <c r="K37" s="148"/>
      <c r="L37" s="148"/>
      <c r="M37" s="152"/>
      <c r="N37" s="152"/>
      <c r="O37" s="160"/>
    </row>
    <row r="38" spans="1:15" ht="17.25" thickBot="1">
      <c r="A38" s="19" t="s">
        <v>612</v>
      </c>
      <c r="B38" s="310"/>
      <c r="C38" s="310"/>
      <c r="D38" s="33"/>
      <c r="E38" s="153"/>
      <c r="F38" s="148"/>
      <c r="G38" s="148"/>
      <c r="H38" s="148"/>
      <c r="I38" s="148"/>
      <c r="J38" s="148"/>
      <c r="K38" s="148"/>
      <c r="L38" s="148"/>
      <c r="M38" s="152"/>
      <c r="N38" s="152"/>
      <c r="O38" s="160"/>
    </row>
    <row r="39" spans="1:15" ht="17.25" thickBot="1">
      <c r="A39" s="20" t="s">
        <v>23</v>
      </c>
      <c r="B39" s="310"/>
      <c r="C39" s="310"/>
      <c r="D39" s="33"/>
      <c r="E39" s="148"/>
      <c r="F39" s="148"/>
      <c r="G39" s="148"/>
      <c r="H39" s="148"/>
      <c r="I39" s="148"/>
      <c r="J39" s="148"/>
      <c r="K39" s="148"/>
      <c r="L39" s="148"/>
      <c r="M39" s="152"/>
      <c r="N39" s="152"/>
      <c r="O39" s="160"/>
    </row>
    <row r="40" spans="1:15" ht="17.25" thickBot="1">
      <c r="A40" s="20" t="s">
        <v>24</v>
      </c>
      <c r="B40" s="310"/>
      <c r="C40" s="310"/>
      <c r="D40" s="33"/>
      <c r="E40" s="148"/>
      <c r="F40" s="148"/>
      <c r="G40" s="148"/>
      <c r="H40" s="148"/>
      <c r="I40" s="148"/>
      <c r="J40" s="148"/>
      <c r="K40" s="148"/>
      <c r="L40" s="148"/>
      <c r="M40" s="152"/>
      <c r="N40" s="152"/>
      <c r="O40" s="160"/>
    </row>
    <row r="41" spans="1:15" ht="17.25" thickBot="1">
      <c r="A41" s="20" t="s">
        <v>25</v>
      </c>
      <c r="B41" s="310"/>
      <c r="C41" s="310"/>
      <c r="D41" s="33"/>
      <c r="E41" s="148"/>
      <c r="F41" s="148"/>
      <c r="G41" s="148"/>
      <c r="H41" s="148"/>
      <c r="I41" s="148"/>
      <c r="J41" s="148"/>
      <c r="K41" s="148"/>
      <c r="L41" s="148"/>
      <c r="M41" s="152"/>
      <c r="N41" s="152"/>
      <c r="O41" s="160"/>
    </row>
    <row r="42" spans="1:15" ht="17.25" thickBot="1">
      <c r="A42" s="20" t="s">
        <v>26</v>
      </c>
      <c r="B42" s="310"/>
      <c r="C42" s="315"/>
      <c r="D42" s="33"/>
      <c r="E42" s="148"/>
      <c r="F42" s="148"/>
      <c r="G42" s="148"/>
      <c r="H42" s="148"/>
      <c r="I42" s="148"/>
      <c r="J42" s="148"/>
      <c r="K42" s="148"/>
      <c r="L42" s="148"/>
      <c r="M42" s="152"/>
      <c r="N42" s="152"/>
      <c r="O42" s="160"/>
    </row>
    <row r="43" spans="1:15" ht="19.5" customHeight="1" thickBot="1">
      <c r="A43" s="20" t="s">
        <v>27</v>
      </c>
      <c r="B43" s="316"/>
      <c r="C43" s="161"/>
      <c r="D43" s="33"/>
      <c r="E43" s="148"/>
      <c r="F43" s="148"/>
      <c r="G43" s="148"/>
      <c r="H43" s="148"/>
      <c r="I43" s="148"/>
      <c r="J43" s="148"/>
      <c r="K43" s="148"/>
      <c r="L43" s="148"/>
      <c r="M43" s="152"/>
      <c r="N43" s="152"/>
      <c r="O43" s="160"/>
    </row>
    <row r="44" spans="1:15" ht="20.25" customHeight="1" thickBot="1">
      <c r="A44" s="165" t="s">
        <v>620</v>
      </c>
      <c r="B44" s="166"/>
      <c r="C44" s="317"/>
      <c r="D44" s="33"/>
      <c r="E44" s="148"/>
      <c r="F44" s="148"/>
      <c r="G44" s="148"/>
      <c r="H44" s="148"/>
      <c r="I44" s="148"/>
      <c r="J44" s="148"/>
      <c r="K44" s="148"/>
      <c r="L44" s="148"/>
      <c r="M44" s="152"/>
      <c r="N44" s="152"/>
      <c r="O44" s="160"/>
    </row>
    <row r="45" spans="1:15" ht="20.25" customHeight="1" thickBot="1">
      <c r="A45" s="21" t="s">
        <v>34</v>
      </c>
      <c r="B45" s="312"/>
      <c r="C45" s="152"/>
      <c r="D45" s="33"/>
      <c r="E45" s="148"/>
      <c r="F45" s="148"/>
      <c r="G45" s="148"/>
      <c r="H45" s="148"/>
      <c r="I45" s="148"/>
      <c r="J45" s="148"/>
      <c r="K45" s="148"/>
      <c r="L45" s="148"/>
      <c r="M45" s="152"/>
      <c r="N45" s="152"/>
      <c r="O45" s="160"/>
    </row>
    <row r="46" spans="1:15" ht="20.25" customHeight="1" thickBot="1">
      <c r="A46" s="21" t="s">
        <v>35</v>
      </c>
      <c r="B46" s="312"/>
      <c r="C46" s="152"/>
      <c r="D46" s="33"/>
      <c r="E46" s="148"/>
      <c r="F46" s="148"/>
      <c r="G46" s="148"/>
      <c r="H46" s="148"/>
      <c r="I46" s="148"/>
      <c r="J46" s="148"/>
      <c r="K46" s="148"/>
      <c r="L46" s="148"/>
      <c r="M46" s="152"/>
      <c r="N46" s="152"/>
      <c r="O46" s="160"/>
    </row>
    <row r="47" spans="1:15" ht="17.25" thickBot="1">
      <c r="A47" s="21" t="s">
        <v>36</v>
      </c>
      <c r="B47" s="312"/>
      <c r="C47" s="152"/>
      <c r="D47" s="33"/>
      <c r="E47" s="148"/>
      <c r="F47" s="148"/>
      <c r="G47" s="148"/>
      <c r="H47" s="148"/>
      <c r="I47" s="148"/>
      <c r="J47" s="148"/>
      <c r="K47" s="148"/>
      <c r="L47" s="148"/>
      <c r="M47" s="152"/>
      <c r="N47" s="152"/>
      <c r="O47" s="160"/>
    </row>
    <row r="48" spans="1:15" ht="17.25" thickBot="1">
      <c r="A48" s="21" t="s">
        <v>37</v>
      </c>
      <c r="B48" s="312"/>
      <c r="C48" s="152"/>
      <c r="D48" s="33"/>
      <c r="E48" s="148"/>
      <c r="F48" s="148"/>
      <c r="G48" s="148"/>
      <c r="H48" s="148"/>
      <c r="I48" s="148"/>
      <c r="J48" s="148"/>
      <c r="K48" s="148"/>
      <c r="L48" s="148"/>
      <c r="M48" s="152"/>
      <c r="N48" s="152"/>
      <c r="O48" s="160"/>
    </row>
    <row r="49" spans="1:15" ht="17.25" thickBot="1">
      <c r="A49" s="21" t="s">
        <v>38</v>
      </c>
      <c r="B49" s="318"/>
      <c r="C49" s="152"/>
      <c r="D49" s="33"/>
      <c r="E49" s="148"/>
      <c r="F49" s="148"/>
      <c r="G49" s="148"/>
      <c r="H49" s="148"/>
      <c r="I49" s="148"/>
      <c r="J49" s="148"/>
      <c r="K49" s="148"/>
      <c r="L49" s="148"/>
      <c r="M49" s="152"/>
      <c r="N49" s="152"/>
      <c r="O49" s="160"/>
    </row>
    <row r="50" spans="1:15" ht="20.25" customHeight="1" thickBot="1">
      <c r="A50" s="21" t="s">
        <v>39</v>
      </c>
      <c r="B50" s="167"/>
      <c r="C50" s="152"/>
      <c r="D50" s="33"/>
      <c r="E50" s="148"/>
      <c r="F50" s="148"/>
      <c r="G50" s="148"/>
      <c r="H50" s="148"/>
      <c r="I50" s="148"/>
      <c r="J50" s="148"/>
      <c r="K50" s="148"/>
      <c r="L50" s="148"/>
      <c r="M50" s="152"/>
      <c r="N50" s="152"/>
      <c r="O50" s="160"/>
    </row>
    <row r="51" spans="1:15">
      <c r="A51" s="152"/>
      <c r="B51" s="152"/>
      <c r="C51" s="152"/>
      <c r="D51" s="148"/>
      <c r="E51" s="148"/>
      <c r="F51" s="148"/>
      <c r="G51" s="148"/>
      <c r="H51" s="148"/>
      <c r="I51" s="148"/>
      <c r="J51" s="148"/>
      <c r="K51" s="148"/>
      <c r="L51" s="148"/>
      <c r="M51" s="152"/>
      <c r="N51" s="152"/>
      <c r="O51" s="160"/>
    </row>
    <row r="52" spans="1:15">
      <c r="A52" s="152"/>
      <c r="B52" s="152"/>
      <c r="C52" s="152"/>
      <c r="D52" s="148"/>
      <c r="E52" s="148"/>
      <c r="F52" s="148"/>
      <c r="G52" s="148"/>
      <c r="H52" s="148"/>
      <c r="I52" s="148"/>
      <c r="J52" s="148"/>
      <c r="K52" s="148"/>
      <c r="L52" s="148"/>
      <c r="M52" s="152"/>
      <c r="N52" s="152"/>
      <c r="O52" s="160"/>
    </row>
    <row r="53" spans="1:15">
      <c r="A53" s="152"/>
      <c r="B53" s="152"/>
      <c r="C53" s="152"/>
      <c r="D53" s="148"/>
      <c r="E53" s="148"/>
      <c r="F53" s="148"/>
      <c r="G53" s="148"/>
      <c r="H53" s="148"/>
      <c r="I53" s="148"/>
      <c r="J53" s="148"/>
      <c r="K53" s="148"/>
      <c r="L53" s="148"/>
      <c r="M53" s="152"/>
      <c r="N53" s="152"/>
      <c r="O53" s="160"/>
    </row>
    <row r="54" spans="1:15">
      <c r="A54" s="152"/>
      <c r="B54" s="152"/>
      <c r="C54" s="152"/>
      <c r="D54" s="148"/>
      <c r="E54" s="148"/>
      <c r="F54" s="148"/>
      <c r="G54" s="148"/>
      <c r="H54" s="148"/>
      <c r="I54" s="148"/>
      <c r="J54" s="148"/>
      <c r="K54" s="148"/>
      <c r="L54" s="148"/>
      <c r="M54" s="152"/>
      <c r="N54" s="152"/>
      <c r="O54" s="160"/>
    </row>
    <row r="55" spans="1:15">
      <c r="A55" s="152"/>
      <c r="B55" s="152"/>
      <c r="C55" s="152"/>
      <c r="D55" s="148"/>
      <c r="E55" s="148"/>
      <c r="F55" s="148"/>
      <c r="G55" s="148"/>
      <c r="H55" s="148"/>
      <c r="I55" s="148"/>
      <c r="J55" s="148"/>
      <c r="K55" s="148"/>
      <c r="L55" s="148"/>
      <c r="M55" s="152"/>
      <c r="N55" s="152"/>
      <c r="O55" s="160"/>
    </row>
    <row r="56" spans="1:15">
      <c r="A56" s="152"/>
      <c r="B56" s="152"/>
      <c r="C56" s="152"/>
      <c r="D56" s="148"/>
      <c r="E56" s="148"/>
      <c r="F56" s="148"/>
      <c r="G56" s="148"/>
      <c r="H56" s="148"/>
      <c r="I56" s="148"/>
      <c r="J56" s="148"/>
      <c r="K56" s="148"/>
      <c r="L56" s="148"/>
      <c r="M56" s="152"/>
      <c r="N56" s="152"/>
      <c r="O56" s="160"/>
    </row>
    <row r="57" spans="1:15">
      <c r="A57" s="152"/>
      <c r="B57" s="152"/>
      <c r="C57" s="152"/>
      <c r="D57" s="148"/>
      <c r="E57" s="148"/>
      <c r="F57" s="148"/>
      <c r="G57" s="148"/>
      <c r="H57" s="148"/>
      <c r="I57" s="148"/>
      <c r="J57" s="148"/>
      <c r="K57" s="148"/>
      <c r="L57" s="148"/>
      <c r="M57" s="152"/>
      <c r="N57" s="152"/>
      <c r="O57" s="160"/>
    </row>
    <row r="58" spans="1:15">
      <c r="A58" s="152"/>
      <c r="B58" s="152"/>
      <c r="C58" s="152"/>
      <c r="D58" s="148"/>
      <c r="E58" s="148"/>
      <c r="F58" s="148"/>
      <c r="G58" s="148"/>
      <c r="H58" s="148"/>
      <c r="I58" s="148"/>
      <c r="J58" s="148"/>
      <c r="K58" s="148"/>
      <c r="L58" s="148"/>
      <c r="M58" s="152"/>
      <c r="N58" s="152"/>
      <c r="O58" s="160"/>
    </row>
    <row r="59" spans="1:15">
      <c r="A59" s="152"/>
      <c r="B59" s="152"/>
      <c r="C59" s="152"/>
      <c r="D59" s="148"/>
      <c r="E59" s="148"/>
      <c r="F59" s="148"/>
      <c r="G59" s="148"/>
      <c r="H59" s="148"/>
      <c r="I59" s="148"/>
      <c r="J59" s="148"/>
      <c r="K59" s="148"/>
      <c r="L59" s="148"/>
      <c r="M59" s="152"/>
      <c r="N59" s="152"/>
      <c r="O59" s="160"/>
    </row>
    <row r="60" spans="1:15">
      <c r="A60" s="152"/>
      <c r="B60" s="152"/>
      <c r="C60" s="152"/>
      <c r="D60" s="148"/>
      <c r="E60" s="148"/>
      <c r="F60" s="148"/>
      <c r="G60" s="148"/>
      <c r="H60" s="148"/>
      <c r="I60" s="148"/>
      <c r="J60" s="148"/>
      <c r="K60" s="148"/>
      <c r="L60" s="148"/>
      <c r="M60" s="152"/>
      <c r="N60" s="152"/>
      <c r="O60" s="160"/>
    </row>
    <row r="61" spans="1:15">
      <c r="A61" s="160"/>
      <c r="B61" s="160"/>
      <c r="C61" s="160"/>
      <c r="D61" s="172"/>
      <c r="E61" s="148"/>
      <c r="F61" s="148"/>
      <c r="G61" s="148"/>
      <c r="H61" s="148"/>
      <c r="I61" s="148"/>
      <c r="J61" s="148"/>
      <c r="K61" s="148"/>
      <c r="L61" s="148"/>
      <c r="M61" s="152"/>
      <c r="N61" s="152"/>
      <c r="O61" s="160"/>
    </row>
    <row r="62" spans="1:15">
      <c r="A62" s="160"/>
      <c r="B62" s="160"/>
      <c r="C62" s="160"/>
      <c r="D62" s="172"/>
      <c r="E62" s="172"/>
      <c r="F62" s="172"/>
      <c r="G62" s="172"/>
      <c r="H62" s="172"/>
      <c r="I62" s="172"/>
      <c r="J62" s="172"/>
      <c r="K62" s="172"/>
      <c r="L62" s="172"/>
      <c r="M62" s="160"/>
      <c r="N62" s="160"/>
      <c r="O62" s="160"/>
    </row>
    <row r="63" spans="1:15">
      <c r="A63" s="160"/>
      <c r="B63" s="160"/>
      <c r="C63" s="160"/>
      <c r="D63" s="172"/>
      <c r="E63" s="172"/>
      <c r="F63" s="172"/>
      <c r="G63" s="172"/>
      <c r="H63" s="172"/>
      <c r="I63" s="172"/>
      <c r="J63" s="172"/>
      <c r="K63" s="172"/>
      <c r="L63" s="172"/>
      <c r="M63" s="160"/>
      <c r="N63" s="160"/>
      <c r="O63" s="160"/>
    </row>
    <row r="64" spans="1:15">
      <c r="A64" s="160"/>
      <c r="B64" s="160"/>
      <c r="C64" s="160"/>
      <c r="D64" s="172"/>
      <c r="E64" s="172"/>
      <c r="F64" s="172"/>
      <c r="G64" s="172"/>
      <c r="H64" s="172"/>
      <c r="I64" s="172"/>
      <c r="J64" s="172"/>
      <c r="K64" s="172"/>
      <c r="L64" s="172"/>
      <c r="M64" s="160"/>
      <c r="N64" s="160"/>
      <c r="O64" s="160"/>
    </row>
    <row r="65" spans="1:15">
      <c r="A65" s="160"/>
      <c r="B65" s="160"/>
      <c r="C65" s="160"/>
      <c r="D65" s="172"/>
      <c r="E65" s="172"/>
      <c r="F65" s="172"/>
      <c r="G65" s="172"/>
      <c r="H65" s="172"/>
      <c r="I65" s="172"/>
      <c r="J65" s="172"/>
      <c r="K65" s="172"/>
      <c r="L65" s="172"/>
      <c r="M65" s="160"/>
      <c r="N65" s="160"/>
      <c r="O65" s="160"/>
    </row>
    <row r="66" spans="1:15">
      <c r="A66" s="160"/>
      <c r="B66" s="160"/>
      <c r="C66" s="160"/>
      <c r="D66" s="172"/>
      <c r="E66" s="172"/>
      <c r="F66" s="172"/>
      <c r="G66" s="172"/>
      <c r="H66" s="172"/>
      <c r="I66" s="172"/>
      <c r="J66" s="172"/>
      <c r="K66" s="172"/>
      <c r="L66" s="172"/>
      <c r="M66" s="160"/>
      <c r="N66" s="160"/>
      <c r="O66" s="160"/>
    </row>
    <row r="67" spans="1:15">
      <c r="A67" s="160"/>
      <c r="B67" s="160"/>
      <c r="C67" s="160"/>
      <c r="D67" s="172"/>
      <c r="E67" s="172"/>
      <c r="F67" s="172"/>
      <c r="G67" s="172"/>
      <c r="H67" s="172"/>
      <c r="I67" s="172"/>
      <c r="J67" s="172"/>
      <c r="K67" s="172"/>
      <c r="L67" s="172"/>
      <c r="M67" s="160"/>
      <c r="N67" s="160"/>
      <c r="O67" s="160"/>
    </row>
    <row r="68" spans="1:15">
      <c r="A68" s="160"/>
      <c r="B68" s="160"/>
      <c r="C68" s="160"/>
      <c r="D68" s="172"/>
      <c r="E68" s="172"/>
      <c r="F68" s="172"/>
      <c r="G68" s="172"/>
      <c r="H68" s="172"/>
      <c r="I68" s="172"/>
      <c r="J68" s="172"/>
      <c r="K68" s="172"/>
      <c r="L68" s="172"/>
      <c r="M68" s="160"/>
      <c r="N68" s="160"/>
      <c r="O68" s="160"/>
    </row>
  </sheetData>
  <sheetProtection algorithmName="SHA-512" hashValue="fz1XvVIGaKl28shLtdIe35emcBUYALJ2mGoy7YShgqtV5F7W0/dljjB3fPkPRRvpgCzLqejLlIEy5S0gZILyRA==" saltValue="il+JE/8rK0I8fdyCT+U6mw==" spinCount="100000" sheet="1" formatCells="0"/>
  <dataConsolidate/>
  <mergeCells count="19">
    <mergeCell ref="B5:C5"/>
    <mergeCell ref="B1:C1"/>
    <mergeCell ref="B3:C3"/>
    <mergeCell ref="B4:C4"/>
    <mergeCell ref="B20:C20"/>
    <mergeCell ref="B21:C21"/>
    <mergeCell ref="B6:C6"/>
    <mergeCell ref="B7:C7"/>
    <mergeCell ref="B8:C8"/>
    <mergeCell ref="B39:C39"/>
    <mergeCell ref="B40:C40"/>
    <mergeCell ref="B41:C41"/>
    <mergeCell ref="B42:C42"/>
    <mergeCell ref="B22:C22"/>
    <mergeCell ref="B23:C23"/>
    <mergeCell ref="B24:C24"/>
    <mergeCell ref="B25:C25"/>
    <mergeCell ref="B37:C37"/>
    <mergeCell ref="B38:C38"/>
  </mergeCells>
  <pageMargins left="0.23622047244094491" right="0.23622047244094491" top="0.74803149606299213" bottom="0.74803149606299213" header="0.31496062992125984" footer="0.31496062992125984"/>
  <pageSetup paperSize="9" scale="88" fitToHeight="0" orientation="portrait" r:id="rId1"/>
  <headerFooter>
    <oddFooter>&amp;L&amp;"Trebuchet MS,Kursiv"&amp;10&amp;D&amp;C&amp;"Trebuchet MS,Kursiv"&amp;10&amp;P/&amp;N&amp;"Trebuchet MS,Standard"&amp;11
&amp;R&amp;"Trebuchet MS,Kursiv"&amp;10&amp;A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20"/>
  <sheetViews>
    <sheetView view="pageBreakPreview" zoomScaleNormal="100" zoomScaleSheetLayoutView="100" workbookViewId="0">
      <selection activeCell="C3" sqref="C3:C20"/>
    </sheetView>
  </sheetViews>
  <sheetFormatPr baseColWidth="10" defaultColWidth="11" defaultRowHeight="16.5"/>
  <cols>
    <col min="1" max="1" width="79.625" customWidth="1"/>
    <col min="2" max="2" width="12.5" customWidth="1"/>
    <col min="3" max="3" width="16.75" bestFit="1" customWidth="1"/>
  </cols>
  <sheetData>
    <row r="1" spans="1:3" ht="60" customHeight="1" thickBot="1">
      <c r="A1" s="36" t="s">
        <v>44</v>
      </c>
      <c r="B1" s="180"/>
      <c r="C1" s="180"/>
    </row>
    <row r="2" spans="1:3">
      <c r="A2" s="181"/>
      <c r="B2" s="181"/>
      <c r="C2" s="182" t="s">
        <v>45</v>
      </c>
    </row>
    <row r="3" spans="1:3" ht="54.95" customHeight="1" thickBot="1">
      <c r="A3" s="187" t="s">
        <v>46</v>
      </c>
      <c r="B3" s="187"/>
      <c r="C3" s="183">
        <v>0</v>
      </c>
    </row>
    <row r="4" spans="1:3" ht="54.95" customHeight="1" thickBot="1">
      <c r="A4" s="187" t="s">
        <v>47</v>
      </c>
      <c r="B4" s="187"/>
      <c r="C4" s="184">
        <v>0</v>
      </c>
    </row>
    <row r="5" spans="1:3" ht="17.25" thickBot="1">
      <c r="A5" s="258" t="s">
        <v>48</v>
      </c>
      <c r="B5" s="185" t="s">
        <v>49</v>
      </c>
      <c r="C5" s="184">
        <v>0</v>
      </c>
    </row>
    <row r="6" spans="1:3" ht="17.25" thickBot="1">
      <c r="A6" s="260"/>
      <c r="B6" s="185" t="s">
        <v>50</v>
      </c>
      <c r="C6" s="184">
        <v>0</v>
      </c>
    </row>
    <row r="7" spans="1:3" ht="35.1" customHeight="1" thickBot="1">
      <c r="A7" s="187" t="s">
        <v>51</v>
      </c>
      <c r="B7" s="186"/>
      <c r="C7" s="184">
        <v>0</v>
      </c>
    </row>
    <row r="8" spans="1:3" ht="35.1" customHeight="1" thickBot="1">
      <c r="A8" s="187" t="s">
        <v>52</v>
      </c>
      <c r="B8" s="186"/>
      <c r="C8" s="184">
        <v>0</v>
      </c>
    </row>
    <row r="9" spans="1:3" ht="35.1" customHeight="1" thickBot="1">
      <c r="A9" s="187" t="s">
        <v>53</v>
      </c>
      <c r="B9" s="186"/>
      <c r="C9" s="184">
        <v>0</v>
      </c>
    </row>
    <row r="10" spans="1:3" ht="35.1" customHeight="1" thickBot="1">
      <c r="A10" s="187" t="s">
        <v>54</v>
      </c>
      <c r="B10" s="186"/>
      <c r="C10" s="184">
        <v>0</v>
      </c>
    </row>
    <row r="11" spans="1:3" ht="35.1" customHeight="1" thickBot="1">
      <c r="A11" s="187" t="s">
        <v>55</v>
      </c>
      <c r="B11" s="186"/>
      <c r="C11" s="184">
        <v>0</v>
      </c>
    </row>
    <row r="12" spans="1:3" ht="35.1" customHeight="1" thickBot="1">
      <c r="A12" s="187" t="s">
        <v>56</v>
      </c>
      <c r="B12" s="186"/>
      <c r="C12" s="184">
        <v>0</v>
      </c>
    </row>
    <row r="13" spans="1:3" ht="35.1" customHeight="1" thickBot="1">
      <c r="A13" s="187" t="s">
        <v>57</v>
      </c>
      <c r="B13" s="186"/>
      <c r="C13" s="184">
        <v>0</v>
      </c>
    </row>
    <row r="14" spans="1:3" ht="35.1" customHeight="1" thickBot="1">
      <c r="A14" s="187" t="s">
        <v>58</v>
      </c>
      <c r="B14" s="186"/>
      <c r="C14" s="184">
        <v>0</v>
      </c>
    </row>
    <row r="15" spans="1:3" ht="35.1" customHeight="1" thickBot="1">
      <c r="A15" s="187" t="s">
        <v>59</v>
      </c>
      <c r="B15" s="186"/>
      <c r="C15" s="184">
        <v>0</v>
      </c>
    </row>
    <row r="16" spans="1:3" ht="17.25" thickBot="1">
      <c r="A16" s="258" t="s">
        <v>60</v>
      </c>
      <c r="B16" s="186" t="s">
        <v>61</v>
      </c>
      <c r="C16" s="184">
        <v>0</v>
      </c>
    </row>
    <row r="17" spans="1:3" ht="17.25" thickBot="1">
      <c r="A17" s="259"/>
      <c r="B17" s="186" t="s">
        <v>62</v>
      </c>
      <c r="C17" s="184">
        <v>0</v>
      </c>
    </row>
    <row r="18" spans="1:3" ht="17.25" thickBot="1">
      <c r="A18" s="260"/>
      <c r="B18" s="186" t="s">
        <v>63</v>
      </c>
      <c r="C18" s="184">
        <v>0</v>
      </c>
    </row>
    <row r="19" spans="1:3" ht="35.1" customHeight="1" thickBot="1">
      <c r="A19" s="187" t="s">
        <v>64</v>
      </c>
      <c r="B19" s="186"/>
      <c r="C19" s="184">
        <v>0</v>
      </c>
    </row>
    <row r="20" spans="1:3" ht="35.1" customHeight="1" thickBot="1">
      <c r="A20" s="187" t="s">
        <v>65</v>
      </c>
      <c r="B20" s="186"/>
      <c r="C20" s="184">
        <v>0</v>
      </c>
    </row>
  </sheetData>
  <sheetProtection algorithmName="SHA-512" hashValue="y0WI1gZKYrxks7HrbkU+gACoWwX/8c3hBHrP0V/73TjYNxZ/39STXtjk/3RtWgSwvRqsXizHK0rPuvkiuBuPrQ==" saltValue="57lpf6gDX1DaMJCliuD15Q==" spinCount="100000" sheet="1" objects="1" scenarios="1"/>
  <mergeCells count="2">
    <mergeCell ref="A16:A18"/>
    <mergeCell ref="A5:A6"/>
  </mergeCells>
  <dataValidations count="1">
    <dataValidation type="whole" allowBlank="1" showInputMessage="1" showErrorMessage="1" sqref="C3:C20" xr:uid="{00000000-0002-0000-0600-000000000000}">
      <formula1>0</formula1>
      <formula2>100000</formula2>
    </dataValidation>
  </dataValidations>
  <pageMargins left="0.70866141732283472" right="0.70866141732283472" top="0.78740157480314965" bottom="0.78740157480314965" header="0.31496062992125984" footer="0.31496062992125984"/>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8"/>
  <sheetViews>
    <sheetView showWhiteSpace="0" view="pageBreakPreview" zoomScale="85" zoomScaleNormal="100" zoomScaleSheetLayoutView="85" workbookViewId="0">
      <selection activeCell="C3" sqref="C3:H3"/>
    </sheetView>
  </sheetViews>
  <sheetFormatPr baseColWidth="10" defaultColWidth="11" defaultRowHeight="16.5"/>
  <cols>
    <col min="1" max="1" width="18" customWidth="1"/>
    <col min="2" max="2" width="15.625" bestFit="1" customWidth="1"/>
    <col min="3" max="3" width="15.625" customWidth="1"/>
    <col min="4" max="4" width="16.875" customWidth="1"/>
    <col min="5" max="5" width="16.625" customWidth="1"/>
    <col min="6" max="6" width="18.625" customWidth="1"/>
    <col min="7" max="7" width="17.5" customWidth="1"/>
    <col min="8" max="8" width="15.75" customWidth="1"/>
  </cols>
  <sheetData>
    <row r="1" spans="1:9" s="39" customFormat="1" ht="46.5" customHeight="1">
      <c r="A1" s="261" t="s">
        <v>66</v>
      </c>
      <c r="B1" s="261"/>
      <c r="C1" s="261"/>
      <c r="D1" s="261"/>
      <c r="E1" s="261"/>
      <c r="F1" s="261"/>
      <c r="G1" s="60"/>
    </row>
    <row r="2" spans="1:9" ht="9" customHeight="1"/>
    <row r="3" spans="1:9" ht="34.5" customHeight="1">
      <c r="A3" s="262" t="s">
        <v>67</v>
      </c>
      <c r="B3" s="262"/>
      <c r="C3" s="267">
        <f>'Project lead'!B2:C2</f>
        <v>0</v>
      </c>
      <c r="D3" s="267"/>
      <c r="E3" s="267"/>
      <c r="F3" s="267"/>
      <c r="G3" s="267"/>
      <c r="H3" s="267"/>
    </row>
    <row r="4" spans="1:9" ht="6" customHeight="1">
      <c r="A4" s="5"/>
      <c r="B4" s="35"/>
      <c r="C4" s="35"/>
    </row>
    <row r="5" spans="1:9" ht="24.95" customHeight="1">
      <c r="A5" s="263" t="s">
        <v>68</v>
      </c>
      <c r="B5" s="263"/>
      <c r="C5" s="268">
        <f>'Cover page'!B9</f>
        <v>0</v>
      </c>
      <c r="D5" s="268"/>
      <c r="E5" s="268"/>
      <c r="F5" s="268"/>
      <c r="G5" s="268"/>
      <c r="H5" s="268"/>
    </row>
    <row r="6" spans="1:9" ht="5.25" customHeight="1">
      <c r="A6" s="122"/>
      <c r="B6" s="122"/>
      <c r="C6" s="123"/>
      <c r="D6" s="123"/>
      <c r="E6" s="123"/>
      <c r="F6" s="123"/>
      <c r="G6" s="123"/>
    </row>
    <row r="7" spans="1:9" ht="24.95" customHeight="1">
      <c r="A7" s="122" t="s">
        <v>4</v>
      </c>
      <c r="B7" s="122"/>
      <c r="C7" s="269">
        <f>'Cover page'!B11</f>
        <v>0</v>
      </c>
      <c r="D7" s="268"/>
      <c r="E7" s="268"/>
      <c r="F7" s="268"/>
      <c r="G7" s="268"/>
      <c r="H7" s="268"/>
    </row>
    <row r="8" spans="1:9" ht="6.75" customHeight="1"/>
    <row r="9" spans="1:9" ht="60.75" customHeight="1">
      <c r="A9" s="124" t="s">
        <v>69</v>
      </c>
      <c r="B9" s="124" t="s">
        <v>8</v>
      </c>
      <c r="C9" s="125" t="s">
        <v>70</v>
      </c>
      <c r="D9" s="126" t="s">
        <v>71</v>
      </c>
      <c r="E9" s="126" t="s">
        <v>72</v>
      </c>
      <c r="F9" s="127" t="s">
        <v>73</v>
      </c>
      <c r="G9" s="128" t="s">
        <v>74</v>
      </c>
      <c r="H9" s="129" t="s">
        <v>630</v>
      </c>
    </row>
    <row r="10" spans="1:9" ht="39.950000000000003" customHeight="1">
      <c r="A10" s="130" t="s">
        <v>75</v>
      </c>
      <c r="B10" s="130">
        <f>'Project lead'!B4:C4</f>
        <v>0</v>
      </c>
      <c r="C10" s="131">
        <f>'Lead partner'!D9</f>
        <v>0</v>
      </c>
      <c r="D10" s="132">
        <f>'Lead partner'!D10</f>
        <v>0</v>
      </c>
      <c r="E10" s="131">
        <f>'Lead partner'!D11</f>
        <v>0</v>
      </c>
      <c r="F10" s="132">
        <f>'Lead partner'!D12</f>
        <v>0</v>
      </c>
      <c r="G10" s="132">
        <f>'Lead partner'!D13</f>
        <v>0</v>
      </c>
      <c r="H10" s="133">
        <f>SUM(C10:G10)</f>
        <v>0</v>
      </c>
      <c r="I10" s="61"/>
    </row>
    <row r="11" spans="1:9" ht="39.950000000000003" customHeight="1">
      <c r="A11" s="130" t="s">
        <v>41</v>
      </c>
      <c r="B11" s="130">
        <f>'Research partner 1'!B4:C4</f>
        <v>0</v>
      </c>
      <c r="C11" s="131">
        <f>'Costs RP1'!D9</f>
        <v>0</v>
      </c>
      <c r="D11" s="131">
        <f>'Costs RP1'!D10</f>
        <v>0</v>
      </c>
      <c r="E11" s="131">
        <f>'Costs RP1'!D11</f>
        <v>0</v>
      </c>
      <c r="F11" s="131">
        <f>'Costs RP1'!D12</f>
        <v>0</v>
      </c>
      <c r="G11" s="131">
        <f>'Costs RP1'!D13</f>
        <v>0</v>
      </c>
      <c r="H11" s="133">
        <f t="shared" ref="H11:H13" si="0">SUM(C11:G11)</f>
        <v>0</v>
      </c>
    </row>
    <row r="12" spans="1:9" ht="39.950000000000003" customHeight="1">
      <c r="A12" s="130" t="s">
        <v>42</v>
      </c>
      <c r="B12" s="130">
        <f>'Research partner 2'!B4:C4</f>
        <v>0</v>
      </c>
      <c r="C12" s="131">
        <f>'Costs RP2'!D9</f>
        <v>0</v>
      </c>
      <c r="D12" s="131">
        <f>'Costs RP2'!D10</f>
        <v>0</v>
      </c>
      <c r="E12" s="131">
        <f>'Costs RP2'!D11</f>
        <v>0</v>
      </c>
      <c r="F12" s="131">
        <f>'Costs RP2'!D12</f>
        <v>0</v>
      </c>
      <c r="G12" s="131">
        <f>'Costs RP2'!D13</f>
        <v>0</v>
      </c>
      <c r="H12" s="133">
        <f t="shared" si="0"/>
        <v>0</v>
      </c>
      <c r="I12" s="61"/>
    </row>
    <row r="13" spans="1:9" ht="39.950000000000003" customHeight="1">
      <c r="A13" s="130" t="s">
        <v>43</v>
      </c>
      <c r="B13" s="130">
        <f>'Research partner 3'!B4:C4</f>
        <v>0</v>
      </c>
      <c r="C13" s="131">
        <f>'Costs RP3'!D9</f>
        <v>0</v>
      </c>
      <c r="D13" s="131">
        <f>'Costs RP3'!D10</f>
        <v>0</v>
      </c>
      <c r="E13" s="131">
        <f>'Costs RP3'!D11</f>
        <v>0</v>
      </c>
      <c r="F13" s="131">
        <f>'Costs RP3'!D12</f>
        <v>0</v>
      </c>
      <c r="G13" s="131">
        <f>'Costs RP3'!D13</f>
        <v>0</v>
      </c>
      <c r="H13" s="133">
        <f t="shared" si="0"/>
        <v>0</v>
      </c>
      <c r="I13" s="61"/>
    </row>
    <row r="14" spans="1:9" ht="39.950000000000003" customHeight="1" thickBot="1">
      <c r="A14" s="264" t="s">
        <v>76</v>
      </c>
      <c r="B14" s="265"/>
      <c r="C14" s="134">
        <f>SUM(C10:C13)</f>
        <v>0</v>
      </c>
      <c r="D14" s="135">
        <f>SUM(D10:D13)</f>
        <v>0</v>
      </c>
      <c r="E14" s="134">
        <f>SUM(E10:E13)</f>
        <v>0</v>
      </c>
      <c r="F14" s="135">
        <f>SUM(F10:F13)</f>
        <v>0</v>
      </c>
      <c r="G14" s="136">
        <f>SUM(G10:G13)</f>
        <v>0</v>
      </c>
      <c r="H14" s="137"/>
    </row>
    <row r="15" spans="1:9" ht="39.950000000000003" customHeight="1" thickBot="1">
      <c r="A15" s="266" t="s">
        <v>81</v>
      </c>
      <c r="B15" s="266"/>
      <c r="C15" s="266"/>
      <c r="D15" s="266"/>
      <c r="E15" s="266"/>
      <c r="F15" s="266"/>
      <c r="G15" s="266"/>
      <c r="H15" s="138">
        <f>SUM(H10:H13)</f>
        <v>0</v>
      </c>
    </row>
    <row r="16" spans="1:9" ht="30" customHeight="1" thickTop="1">
      <c r="A16" s="202"/>
      <c r="B16" s="202" t="s">
        <v>617</v>
      </c>
      <c r="C16" s="202"/>
      <c r="D16" s="202"/>
      <c r="E16" s="202"/>
      <c r="H16" s="200">
        <f>'Lead partner'!D15+'Costs RP1'!D15+'Costs RP2'!D15+'Costs RP3'!D15</f>
        <v>0</v>
      </c>
    </row>
    <row r="17" spans="1:8" ht="30" customHeight="1">
      <c r="B17" s="202" t="s">
        <v>615</v>
      </c>
      <c r="H17" s="200">
        <f>'Lead partner'!D16+'Costs RP1'!D16+'Costs RP2'!D16+'Costs RP3'!D16</f>
        <v>0</v>
      </c>
    </row>
    <row r="18" spans="1:8">
      <c r="A18" s="17"/>
    </row>
  </sheetData>
  <sheetProtection algorithmName="SHA-512" hashValue="JK66W9ehcVmeBZLF/+wlYWNW23hJoAetjEpIODMerS21Xw2+f79gflv96QONZtL2D5eFDWqgA0dEMG82LA9YXw==" saltValue="jQUuXKZ14QNE8O6ciU2D5Q==" spinCount="100000" sheet="1" selectLockedCells="1"/>
  <mergeCells count="8">
    <mergeCell ref="A1:F1"/>
    <mergeCell ref="A3:B3"/>
    <mergeCell ref="A5:B5"/>
    <mergeCell ref="A14:B14"/>
    <mergeCell ref="A15:G15"/>
    <mergeCell ref="C3:H3"/>
    <mergeCell ref="C5:H5"/>
    <mergeCell ref="C7:H7"/>
  </mergeCells>
  <pageMargins left="0.70866141732283472" right="1.2204724409448819" top="1.1417322834645669" bottom="0.78740157480314965" header="0.31496062992125984" footer="0.31496062992125984"/>
  <pageSetup paperSize="9" scale="77" orientation="landscape" r:id="rId1"/>
  <headerFooter>
    <oddHeader>&amp;R&amp;G</oddHeader>
    <oddFooter>&amp;C&amp;A&amp;R&amp;P</oddFooter>
  </headerFooter>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2"/>
  <sheetViews>
    <sheetView view="pageBreakPreview" zoomScale="85" zoomScaleNormal="85" zoomScaleSheetLayoutView="85" workbookViewId="0">
      <selection activeCell="A68" sqref="A68:L81"/>
    </sheetView>
  </sheetViews>
  <sheetFormatPr baseColWidth="10" defaultColWidth="11" defaultRowHeight="16.5"/>
  <cols>
    <col min="1" max="1" width="13.125" customWidth="1"/>
    <col min="2" max="2" width="17.625" customWidth="1"/>
    <col min="3" max="3" width="18.375" customWidth="1"/>
    <col min="4" max="4" width="14.375" customWidth="1"/>
    <col min="5" max="5" width="12.875" bestFit="1" customWidth="1"/>
    <col min="6" max="7" width="13.5" customWidth="1"/>
    <col min="8" max="8" width="18.5" customWidth="1"/>
    <col min="9" max="9" width="18.875" customWidth="1"/>
    <col min="10" max="10" width="16.5" customWidth="1"/>
    <col min="11" max="11" width="17.75" customWidth="1"/>
    <col min="12" max="12" width="16.75" customWidth="1"/>
  </cols>
  <sheetData>
    <row r="1" spans="1:13" s="39" customFormat="1" ht="54.75" customHeight="1">
      <c r="A1" s="261" t="s">
        <v>77</v>
      </c>
      <c r="B1" s="261"/>
      <c r="C1" s="261"/>
      <c r="D1" s="261"/>
      <c r="E1" s="261"/>
      <c r="F1" s="261"/>
      <c r="G1" s="261"/>
      <c r="H1" s="261"/>
      <c r="I1" s="261"/>
      <c r="J1" s="261"/>
      <c r="K1" s="261"/>
      <c r="L1" s="62"/>
      <c r="M1" s="62"/>
    </row>
    <row r="2" spans="1:13" s="39" customFormat="1" ht="4.5" customHeight="1">
      <c r="A2" s="121"/>
      <c r="B2" s="121"/>
      <c r="C2" s="121"/>
      <c r="D2" s="121"/>
      <c r="E2" s="121"/>
      <c r="F2" s="121"/>
      <c r="G2" s="121"/>
      <c r="H2" s="121"/>
      <c r="L2" s="62"/>
      <c r="M2" s="62"/>
    </row>
    <row r="3" spans="1:13" ht="29.25" customHeight="1">
      <c r="A3" s="262" t="s">
        <v>67</v>
      </c>
      <c r="B3" s="262"/>
      <c r="C3" s="282">
        <f>'Cost calculation - overview'!B10</f>
        <v>0</v>
      </c>
      <c r="D3" s="282"/>
      <c r="E3" s="282"/>
      <c r="F3" s="282"/>
      <c r="G3" s="282"/>
      <c r="H3" s="282"/>
      <c r="I3" s="282"/>
      <c r="J3" s="282"/>
      <c r="K3" s="282"/>
    </row>
    <row r="4" spans="1:13" ht="5.25" customHeight="1">
      <c r="B4" s="142"/>
      <c r="C4" s="143"/>
      <c r="D4" s="143"/>
      <c r="E4" s="143"/>
      <c r="F4" s="143"/>
      <c r="G4" s="143"/>
      <c r="H4" s="143"/>
      <c r="I4" s="143"/>
    </row>
    <row r="5" spans="1:13" ht="28.5" customHeight="1">
      <c r="A5" s="5" t="s">
        <v>68</v>
      </c>
      <c r="B5" s="5"/>
      <c r="C5" s="282">
        <f>'Cover page'!B9</f>
        <v>0</v>
      </c>
      <c r="D5" s="282"/>
      <c r="E5" s="282"/>
      <c r="F5" s="282"/>
      <c r="G5" s="282"/>
      <c r="H5" s="282"/>
      <c r="I5" s="282"/>
      <c r="J5" s="282"/>
      <c r="K5" s="282"/>
    </row>
    <row r="6" spans="1:13" ht="31.5" customHeight="1"/>
    <row r="7" spans="1:13" ht="33.75" customHeight="1">
      <c r="A7" s="283" t="s">
        <v>78</v>
      </c>
      <c r="B7" s="284"/>
      <c r="C7" s="285"/>
      <c r="D7" s="286"/>
    </row>
    <row r="8" spans="1:13" ht="21" customHeight="1">
      <c r="A8" s="203" t="s">
        <v>79</v>
      </c>
      <c r="B8" s="204"/>
      <c r="C8" s="205"/>
      <c r="D8" s="206" t="s">
        <v>80</v>
      </c>
    </row>
    <row r="9" spans="1:13">
      <c r="A9" s="207" t="s">
        <v>70</v>
      </c>
      <c r="B9" s="208"/>
      <c r="C9" s="209"/>
      <c r="D9" s="210">
        <f>H33</f>
        <v>0</v>
      </c>
    </row>
    <row r="10" spans="1:13">
      <c r="A10" s="203" t="s">
        <v>71</v>
      </c>
      <c r="B10" s="204"/>
      <c r="C10" s="205"/>
      <c r="D10" s="211">
        <f>I34</f>
        <v>0</v>
      </c>
    </row>
    <row r="11" spans="1:13" ht="17.25">
      <c r="A11" s="207" t="s">
        <v>72</v>
      </c>
      <c r="B11" s="208"/>
      <c r="C11" s="209"/>
      <c r="D11" s="211">
        <f>J48</f>
        <v>0</v>
      </c>
      <c r="L11" s="63"/>
    </row>
    <row r="12" spans="1:13">
      <c r="A12" s="203" t="s">
        <v>73</v>
      </c>
      <c r="B12" s="204"/>
      <c r="C12" s="205"/>
      <c r="D12" s="212">
        <f>J62</f>
        <v>0</v>
      </c>
    </row>
    <row r="13" spans="1:13" ht="15" customHeight="1" thickBot="1">
      <c r="A13" s="213" t="s">
        <v>74</v>
      </c>
      <c r="B13" s="214"/>
      <c r="C13" s="215"/>
      <c r="D13" s="216">
        <f>K82</f>
        <v>0</v>
      </c>
      <c r="L13" s="64"/>
    </row>
    <row r="14" spans="1:13" ht="37.5" customHeight="1" thickTop="1" thickBot="1">
      <c r="A14" s="287" t="s">
        <v>81</v>
      </c>
      <c r="B14" s="288"/>
      <c r="C14" s="217"/>
      <c r="D14" s="218">
        <f>D9+D10+D11+D12+D13</f>
        <v>0</v>
      </c>
    </row>
    <row r="15" spans="1:13" ht="17.25" thickTop="1">
      <c r="A15" s="219"/>
      <c r="B15" s="220" t="s">
        <v>623</v>
      </c>
      <c r="C15" s="221"/>
      <c r="D15" s="222">
        <f>SUM(SUMIF(J21:J32,"AI-Call funding",H21:H32))+(SUMIF(J21:J32,"AI-Call funding",I21:I32))+(SUMIF(K38:K47,"AI-Call funding",J38:J47))+(SUMIF(L52:L61,"AI-Call funding",J52:K61))+(SUMIF(L68:L81,"AI-Call funding",K68:K81))</f>
        <v>0</v>
      </c>
    </row>
    <row r="16" spans="1:13">
      <c r="A16" s="219"/>
      <c r="B16" s="220" t="s">
        <v>624</v>
      </c>
      <c r="C16" s="221"/>
      <c r="D16" s="222">
        <f>SUM(SUMIF(J21:J32,"in-kind",H21:H32))+(SUMIF(J21:J32,"in-kind",I21:I32))+(SUMIF(K38:K47,"in-kind",J38:J47))+(SUMIF(L52:L61,"in-kind",J52:K61))+(SUMIF(L68:L81,"in-kind",K68:K81))</f>
        <v>0</v>
      </c>
    </row>
    <row r="17" spans="1:13" ht="26.25" customHeight="1">
      <c r="A17" s="65"/>
      <c r="C17" s="66"/>
      <c r="D17" s="67"/>
      <c r="F17" s="64"/>
    </row>
    <row r="18" spans="1:13" ht="21" customHeight="1">
      <c r="H18" s="64"/>
    </row>
    <row r="19" spans="1:13" s="39" customFormat="1" ht="29.25" customHeight="1">
      <c r="A19" s="289" t="s">
        <v>82</v>
      </c>
      <c r="B19" s="289"/>
      <c r="C19" s="289"/>
      <c r="D19" s="191"/>
      <c r="E19" s="191"/>
      <c r="F19" s="191"/>
      <c r="G19" s="191"/>
      <c r="H19" s="191"/>
      <c r="I19" s="191"/>
      <c r="J19" s="196"/>
      <c r="K19"/>
      <c r="L19" s="68"/>
    </row>
    <row r="20" spans="1:13" ht="63.75" customHeight="1">
      <c r="A20" s="69" t="s">
        <v>83</v>
      </c>
      <c r="B20" s="69" t="s">
        <v>84</v>
      </c>
      <c r="C20" s="69" t="s">
        <v>85</v>
      </c>
      <c r="D20" s="69" t="s">
        <v>86</v>
      </c>
      <c r="E20" s="69" t="s">
        <v>87</v>
      </c>
      <c r="F20" s="69" t="s">
        <v>88</v>
      </c>
      <c r="G20" s="69" t="s">
        <v>89</v>
      </c>
      <c r="H20" s="69" t="s">
        <v>90</v>
      </c>
      <c r="I20" s="119" t="s">
        <v>71</v>
      </c>
      <c r="J20" s="199" t="s">
        <v>628</v>
      </c>
      <c r="K20" s="69"/>
    </row>
    <row r="21" spans="1:13" ht="17.100000000000001" customHeight="1">
      <c r="A21" s="70"/>
      <c r="B21" s="71"/>
      <c r="C21" s="72"/>
      <c r="D21" s="73"/>
      <c r="E21" s="73" t="s">
        <v>91</v>
      </c>
      <c r="F21" s="175"/>
      <c r="G21" s="74"/>
      <c r="H21" s="73">
        <f>PersonalkostenFP1[[#This Row],[Hourly rate]]*PersonalkostenFP1[[#This Row],[Total number of hours in the project]]</f>
        <v>0</v>
      </c>
      <c r="I21" s="319">
        <f>PersonalkostenFP1[[#This Row],[Project related personnel costs]]*0.25</f>
        <v>0</v>
      </c>
      <c r="J21" s="320"/>
      <c r="L21" s="4"/>
      <c r="M21" s="200"/>
    </row>
    <row r="22" spans="1:13" ht="17.100000000000001" customHeight="1">
      <c r="A22" s="70"/>
      <c r="B22" s="71"/>
      <c r="C22" s="72"/>
      <c r="D22" s="73"/>
      <c r="E22" s="73" t="s">
        <v>91</v>
      </c>
      <c r="F22" s="175"/>
      <c r="G22" s="74"/>
      <c r="H22" s="73">
        <f>PersonalkostenFP1[[#This Row],[Hourly rate]]*PersonalkostenFP1[[#This Row],[Total number of hours in the project]]</f>
        <v>0</v>
      </c>
      <c r="I22" s="319">
        <f>PersonalkostenFP1[[#This Row],[Project related personnel costs]]*0.25</f>
        <v>0</v>
      </c>
      <c r="J22" s="320"/>
      <c r="L22" s="4"/>
      <c r="M22" s="200"/>
    </row>
    <row r="23" spans="1:13" ht="17.100000000000001" customHeight="1">
      <c r="A23" s="70"/>
      <c r="B23" s="71"/>
      <c r="C23" s="72"/>
      <c r="D23" s="73"/>
      <c r="E23" s="73" t="s">
        <v>91</v>
      </c>
      <c r="F23" s="175"/>
      <c r="G23" s="74"/>
      <c r="H23" s="73">
        <f>PersonalkostenFP1[[#This Row],[Hourly rate]]*PersonalkostenFP1[[#This Row],[Total number of hours in the project]]</f>
        <v>0</v>
      </c>
      <c r="I23" s="319">
        <f>PersonalkostenFP1[[#This Row],[Project related personnel costs]]*0.25</f>
        <v>0</v>
      </c>
      <c r="J23" s="320"/>
    </row>
    <row r="24" spans="1:13" ht="17.100000000000001" customHeight="1">
      <c r="A24" s="70"/>
      <c r="B24" s="75"/>
      <c r="C24" s="72"/>
      <c r="D24" s="73"/>
      <c r="E24" s="73" t="s">
        <v>91</v>
      </c>
      <c r="F24" s="175"/>
      <c r="G24" s="74"/>
      <c r="H24" s="73">
        <f>PersonalkostenFP1[[#This Row],[Hourly rate]]*PersonalkostenFP1[[#This Row],[Total number of hours in the project]]</f>
        <v>0</v>
      </c>
      <c r="I24" s="319">
        <f>PersonalkostenFP1[[#This Row],[Project related personnel costs]]*0.25</f>
        <v>0</v>
      </c>
      <c r="J24" s="320"/>
    </row>
    <row r="25" spans="1:13" ht="17.100000000000001" customHeight="1">
      <c r="A25" s="70"/>
      <c r="B25" s="75"/>
      <c r="C25" s="72"/>
      <c r="D25" s="73"/>
      <c r="E25" s="73" t="s">
        <v>91</v>
      </c>
      <c r="F25" s="175"/>
      <c r="G25" s="74"/>
      <c r="H25" s="73">
        <f>PersonalkostenFP1[[#This Row],[Hourly rate]]*PersonalkostenFP1[[#This Row],[Total number of hours in the project]]</f>
        <v>0</v>
      </c>
      <c r="I25" s="319">
        <f>PersonalkostenFP1[[#This Row],[Project related personnel costs]]*0.25</f>
        <v>0</v>
      </c>
      <c r="J25" s="320"/>
    </row>
    <row r="26" spans="1:13" ht="17.100000000000001" customHeight="1">
      <c r="A26" s="70"/>
      <c r="B26" s="75"/>
      <c r="C26" s="72"/>
      <c r="D26" s="73"/>
      <c r="E26" s="73" t="s">
        <v>91</v>
      </c>
      <c r="F26" s="175"/>
      <c r="G26" s="74"/>
      <c r="H26" s="73">
        <f>PersonalkostenFP1[[#This Row],[Hourly rate]]*PersonalkostenFP1[[#This Row],[Total number of hours in the project]]</f>
        <v>0</v>
      </c>
      <c r="I26" s="319">
        <f>PersonalkostenFP1[[#This Row],[Project related personnel costs]]*0.25</f>
        <v>0</v>
      </c>
      <c r="J26" s="320"/>
    </row>
    <row r="27" spans="1:13" ht="17.100000000000001" customHeight="1">
      <c r="A27" s="70"/>
      <c r="B27" s="75"/>
      <c r="C27" s="72"/>
      <c r="D27" s="73"/>
      <c r="E27" s="73" t="s">
        <v>91</v>
      </c>
      <c r="F27" s="175"/>
      <c r="G27" s="74"/>
      <c r="H27" s="73">
        <f>PersonalkostenFP1[[#This Row],[Hourly rate]]*PersonalkostenFP1[[#This Row],[Total number of hours in the project]]</f>
        <v>0</v>
      </c>
      <c r="I27" s="319">
        <f>PersonalkostenFP1[[#This Row],[Project related personnel costs]]*0.25</f>
        <v>0</v>
      </c>
      <c r="J27" s="320"/>
    </row>
    <row r="28" spans="1:13" ht="17.100000000000001" customHeight="1">
      <c r="A28" s="70"/>
      <c r="B28" s="75"/>
      <c r="C28" s="72"/>
      <c r="D28" s="73"/>
      <c r="E28" s="73" t="s">
        <v>91</v>
      </c>
      <c r="F28" s="175"/>
      <c r="G28" s="74"/>
      <c r="H28" s="73">
        <f>PersonalkostenFP1[[#This Row],[Hourly rate]]*PersonalkostenFP1[[#This Row],[Total number of hours in the project]]</f>
        <v>0</v>
      </c>
      <c r="I28" s="319">
        <f>PersonalkostenFP1[[#This Row],[Project related personnel costs]]*0.25</f>
        <v>0</v>
      </c>
      <c r="J28" s="320"/>
    </row>
    <row r="29" spans="1:13" ht="17.100000000000001" customHeight="1">
      <c r="A29" s="70"/>
      <c r="B29" s="75"/>
      <c r="C29" s="72"/>
      <c r="D29" s="73"/>
      <c r="E29" s="73" t="s">
        <v>91</v>
      </c>
      <c r="F29" s="175"/>
      <c r="G29" s="74"/>
      <c r="H29" s="73">
        <f>PersonalkostenFP1[[#This Row],[Hourly rate]]*PersonalkostenFP1[[#This Row],[Total number of hours in the project]]</f>
        <v>0</v>
      </c>
      <c r="I29" s="319">
        <f>PersonalkostenFP1[[#This Row],[Project related personnel costs]]*0.25</f>
        <v>0</v>
      </c>
      <c r="J29" s="320"/>
    </row>
    <row r="30" spans="1:13" ht="17.100000000000001" customHeight="1">
      <c r="A30" s="70"/>
      <c r="B30" s="75"/>
      <c r="C30" s="72"/>
      <c r="D30" s="73"/>
      <c r="E30" s="73" t="s">
        <v>91</v>
      </c>
      <c r="F30" s="175"/>
      <c r="G30" s="74"/>
      <c r="H30" s="73">
        <f>PersonalkostenFP1[[#This Row],[Hourly rate]]*PersonalkostenFP1[[#This Row],[Total number of hours in the project]]</f>
        <v>0</v>
      </c>
      <c r="I30" s="319">
        <f>PersonalkostenFP1[[#This Row],[Project related personnel costs]]*0.25</f>
        <v>0</v>
      </c>
      <c r="J30" s="320"/>
    </row>
    <row r="31" spans="1:13" ht="17.100000000000001" customHeight="1">
      <c r="A31" s="70"/>
      <c r="B31" s="75"/>
      <c r="C31" s="72"/>
      <c r="D31" s="73"/>
      <c r="E31" s="73" t="s">
        <v>91</v>
      </c>
      <c r="F31" s="175"/>
      <c r="G31" s="74"/>
      <c r="H31" s="73">
        <f>PersonalkostenFP1[[#This Row],[Hourly rate]]*PersonalkostenFP1[[#This Row],[Total number of hours in the project]]</f>
        <v>0</v>
      </c>
      <c r="I31" s="319">
        <f>PersonalkostenFP1[[#This Row],[Project related personnel costs]]*0.25</f>
        <v>0</v>
      </c>
      <c r="J31" s="320"/>
    </row>
    <row r="32" spans="1:13" ht="17.100000000000001" customHeight="1">
      <c r="A32" s="76"/>
      <c r="B32" s="77"/>
      <c r="C32" s="78"/>
      <c r="D32" s="79"/>
      <c r="E32" s="73" t="s">
        <v>91</v>
      </c>
      <c r="F32" s="176"/>
      <c r="G32" s="80"/>
      <c r="H32" s="73">
        <f>PersonalkostenFP1[[#This Row],[Hourly rate]]*PersonalkostenFP1[[#This Row],[Total number of hours in the project]]</f>
        <v>0</v>
      </c>
      <c r="I32" s="319">
        <f>PersonalkostenFP1[[#This Row],[Project related personnel costs]]*0.25</f>
        <v>0</v>
      </c>
      <c r="J32" s="320"/>
    </row>
    <row r="33" spans="1:13">
      <c r="A33" s="81" t="s">
        <v>92</v>
      </c>
      <c r="B33" s="81"/>
      <c r="C33" s="81"/>
      <c r="D33" s="81"/>
      <c r="E33" s="81"/>
      <c r="F33" s="81"/>
      <c r="G33" s="92"/>
      <c r="H33" s="82">
        <f>TRUNC(SUM(H21:H32),0)</f>
        <v>0</v>
      </c>
      <c r="I33" s="82"/>
    </row>
    <row r="34" spans="1:13" ht="17.25" customHeight="1">
      <c r="A34" s="189" t="s">
        <v>93</v>
      </c>
      <c r="B34" s="3"/>
      <c r="F34" s="83"/>
      <c r="G34" s="18"/>
      <c r="H34" s="84"/>
      <c r="I34" s="85">
        <f>TRUNC(SUM(I21:I32),0)</f>
        <v>0</v>
      </c>
    </row>
    <row r="35" spans="1:13">
      <c r="A35" s="86"/>
      <c r="D35" s="83"/>
      <c r="H35" s="86"/>
      <c r="I35" s="84"/>
      <c r="J35" s="84"/>
    </row>
    <row r="36" spans="1:13" ht="33" customHeight="1">
      <c r="A36" s="273" t="s">
        <v>72</v>
      </c>
      <c r="B36" s="273"/>
      <c r="C36" s="273"/>
      <c r="D36" s="193"/>
      <c r="E36" s="193"/>
      <c r="F36" s="193"/>
      <c r="G36" s="193"/>
      <c r="H36" s="193"/>
      <c r="I36" s="193"/>
      <c r="J36" s="193"/>
      <c r="K36" s="196"/>
    </row>
    <row r="37" spans="1:13" ht="30">
      <c r="A37" s="87" t="s">
        <v>94</v>
      </c>
      <c r="B37" s="290" t="s">
        <v>95</v>
      </c>
      <c r="C37" s="290"/>
      <c r="D37" s="290"/>
      <c r="E37" s="274" t="s">
        <v>96</v>
      </c>
      <c r="F37" s="274"/>
      <c r="G37" s="274"/>
      <c r="H37" s="274"/>
      <c r="I37" s="281" t="s">
        <v>97</v>
      </c>
      <c r="J37" s="281"/>
      <c r="K37" s="199" t="s">
        <v>628</v>
      </c>
    </row>
    <row r="38" spans="1:13">
      <c r="A38" s="88"/>
      <c r="B38" s="270"/>
      <c r="C38" s="271"/>
      <c r="D38" s="272"/>
      <c r="E38" s="270"/>
      <c r="F38" s="271"/>
      <c r="G38" s="271"/>
      <c r="H38" s="272"/>
      <c r="I38" s="177"/>
      <c r="J38" s="89">
        <v>0</v>
      </c>
      <c r="K38" s="320"/>
      <c r="L38" s="4"/>
      <c r="M38" s="200"/>
    </row>
    <row r="39" spans="1:13">
      <c r="A39" s="88"/>
      <c r="B39" s="270"/>
      <c r="C39" s="271"/>
      <c r="D39" s="272"/>
      <c r="E39" s="270"/>
      <c r="F39" s="271"/>
      <c r="G39" s="271"/>
      <c r="H39" s="272"/>
      <c r="I39" s="177"/>
      <c r="J39" s="89">
        <v>0</v>
      </c>
      <c r="K39" s="320"/>
      <c r="L39" s="4"/>
      <c r="M39" s="200"/>
    </row>
    <row r="40" spans="1:13">
      <c r="A40" s="88"/>
      <c r="B40" s="270"/>
      <c r="C40" s="271"/>
      <c r="D40" s="272"/>
      <c r="E40" s="270"/>
      <c r="F40" s="271"/>
      <c r="G40" s="271"/>
      <c r="H40" s="272"/>
      <c r="I40" s="177"/>
      <c r="J40" s="89">
        <v>0</v>
      </c>
      <c r="K40" s="320"/>
    </row>
    <row r="41" spans="1:13">
      <c r="A41" s="88"/>
      <c r="B41" s="270"/>
      <c r="C41" s="271"/>
      <c r="D41" s="272"/>
      <c r="E41" s="270"/>
      <c r="F41" s="271"/>
      <c r="G41" s="271"/>
      <c r="H41" s="272"/>
      <c r="I41" s="177"/>
      <c r="J41" s="89">
        <v>0</v>
      </c>
      <c r="K41" s="320"/>
    </row>
    <row r="42" spans="1:13">
      <c r="A42" s="88"/>
      <c r="B42" s="270"/>
      <c r="C42" s="271"/>
      <c r="D42" s="272"/>
      <c r="E42" s="270"/>
      <c r="F42" s="271"/>
      <c r="G42" s="271"/>
      <c r="H42" s="272"/>
      <c r="I42" s="177"/>
      <c r="J42" s="89">
        <v>0</v>
      </c>
      <c r="K42" s="320"/>
    </row>
    <row r="43" spans="1:13">
      <c r="A43" s="88"/>
      <c r="B43" s="270"/>
      <c r="C43" s="271"/>
      <c r="D43" s="272"/>
      <c r="E43" s="270"/>
      <c r="F43" s="271"/>
      <c r="G43" s="271"/>
      <c r="H43" s="272"/>
      <c r="I43" s="177"/>
      <c r="J43" s="89">
        <v>0</v>
      </c>
      <c r="K43" s="320"/>
    </row>
    <row r="44" spans="1:13">
      <c r="A44" s="88"/>
      <c r="B44" s="270"/>
      <c r="C44" s="271"/>
      <c r="D44" s="272"/>
      <c r="E44" s="270"/>
      <c r="F44" s="271"/>
      <c r="G44" s="271"/>
      <c r="H44" s="272"/>
      <c r="I44" s="177"/>
      <c r="J44" s="89">
        <v>0</v>
      </c>
      <c r="K44" s="320"/>
    </row>
    <row r="45" spans="1:13">
      <c r="A45" s="88"/>
      <c r="B45" s="270"/>
      <c r="C45" s="271"/>
      <c r="D45" s="272"/>
      <c r="E45" s="270"/>
      <c r="F45" s="271"/>
      <c r="G45" s="271"/>
      <c r="H45" s="272"/>
      <c r="I45" s="177"/>
      <c r="J45" s="89">
        <v>0</v>
      </c>
      <c r="K45" s="320"/>
    </row>
    <row r="46" spans="1:13">
      <c r="A46" s="88"/>
      <c r="B46" s="270"/>
      <c r="C46" s="271"/>
      <c r="D46" s="272"/>
      <c r="E46" s="270"/>
      <c r="F46" s="271"/>
      <c r="G46" s="271"/>
      <c r="H46" s="272"/>
      <c r="I46" s="177"/>
      <c r="J46" s="89">
        <v>0</v>
      </c>
      <c r="K46" s="320"/>
    </row>
    <row r="47" spans="1:13">
      <c r="A47" s="90"/>
      <c r="B47" s="270"/>
      <c r="C47" s="271"/>
      <c r="D47" s="272"/>
      <c r="E47" s="270"/>
      <c r="F47" s="271"/>
      <c r="G47" s="271"/>
      <c r="H47" s="272"/>
      <c r="I47" s="177"/>
      <c r="J47" s="91">
        <v>0</v>
      </c>
      <c r="K47" s="320"/>
    </row>
    <row r="48" spans="1:13">
      <c r="A48" s="92"/>
      <c r="B48" s="92"/>
      <c r="C48" s="92"/>
      <c r="D48" s="92"/>
      <c r="E48" s="92"/>
      <c r="F48" s="92"/>
      <c r="G48" s="92"/>
      <c r="H48" s="92"/>
      <c r="I48" s="92"/>
      <c r="J48" s="105">
        <f>TRUNC(SUM(J38:J47),0)</f>
        <v>0</v>
      </c>
    </row>
    <row r="49" spans="1:12">
      <c r="A49" s="18"/>
      <c r="B49" s="18"/>
      <c r="C49" s="18"/>
      <c r="D49" s="18"/>
      <c r="E49" s="18"/>
      <c r="F49" s="18"/>
      <c r="G49" s="18"/>
      <c r="H49" s="18"/>
      <c r="I49" s="18"/>
      <c r="J49" s="178"/>
    </row>
    <row r="50" spans="1:12" ht="31.5" customHeight="1">
      <c r="A50" s="289" t="s">
        <v>98</v>
      </c>
      <c r="B50" s="289"/>
      <c r="C50" s="289"/>
      <c r="D50" s="191"/>
      <c r="E50" s="191"/>
      <c r="F50" s="191"/>
      <c r="G50" s="191"/>
      <c r="H50" s="191"/>
      <c r="I50" s="191"/>
      <c r="J50" s="191"/>
      <c r="K50" s="191"/>
      <c r="L50" s="196"/>
    </row>
    <row r="51" spans="1:12" ht="30">
      <c r="A51" s="94" t="s">
        <v>94</v>
      </c>
      <c r="B51" s="274" t="s">
        <v>95</v>
      </c>
      <c r="C51" s="274"/>
      <c r="D51" s="274"/>
      <c r="E51" s="274"/>
      <c r="F51" s="274"/>
      <c r="G51" s="274"/>
      <c r="H51" s="275" t="s">
        <v>99</v>
      </c>
      <c r="I51" s="275"/>
      <c r="J51" s="274" t="s">
        <v>100</v>
      </c>
      <c r="K51" s="274"/>
      <c r="L51" s="199" t="s">
        <v>628</v>
      </c>
    </row>
    <row r="52" spans="1:12" ht="16.5" customHeight="1">
      <c r="A52" s="95"/>
      <c r="B52" s="270"/>
      <c r="C52" s="271"/>
      <c r="D52" s="271"/>
      <c r="E52" s="271"/>
      <c r="F52" s="271"/>
      <c r="G52" s="272"/>
      <c r="H52" s="278"/>
      <c r="I52" s="278"/>
      <c r="J52" s="279">
        <v>0</v>
      </c>
      <c r="K52" s="280"/>
      <c r="L52" s="321"/>
    </row>
    <row r="53" spans="1:12" ht="18.75" customHeight="1">
      <c r="A53" s="95"/>
      <c r="B53" s="270"/>
      <c r="C53" s="271"/>
      <c r="D53" s="271"/>
      <c r="E53" s="271"/>
      <c r="F53" s="271"/>
      <c r="G53" s="272"/>
      <c r="H53" s="278"/>
      <c r="I53" s="278"/>
      <c r="J53" s="279">
        <v>0</v>
      </c>
      <c r="K53" s="280"/>
      <c r="L53" s="321"/>
    </row>
    <row r="54" spans="1:12">
      <c r="A54" s="95"/>
      <c r="B54" s="270"/>
      <c r="C54" s="271"/>
      <c r="D54" s="271"/>
      <c r="E54" s="271"/>
      <c r="F54" s="271"/>
      <c r="G54" s="272"/>
      <c r="H54" s="278"/>
      <c r="I54" s="278"/>
      <c r="J54" s="279">
        <v>0</v>
      </c>
      <c r="K54" s="280"/>
      <c r="L54" s="321"/>
    </row>
    <row r="55" spans="1:12">
      <c r="A55" s="95"/>
      <c r="B55" s="270"/>
      <c r="C55" s="271"/>
      <c r="D55" s="271"/>
      <c r="E55" s="271"/>
      <c r="F55" s="271"/>
      <c r="G55" s="272"/>
      <c r="H55" s="278"/>
      <c r="I55" s="278"/>
      <c r="J55" s="279">
        <v>0</v>
      </c>
      <c r="K55" s="280"/>
      <c r="L55" s="321"/>
    </row>
    <row r="56" spans="1:12">
      <c r="A56" s="95"/>
      <c r="B56" s="270"/>
      <c r="C56" s="271"/>
      <c r="D56" s="271"/>
      <c r="E56" s="271"/>
      <c r="F56" s="271"/>
      <c r="G56" s="272"/>
      <c r="H56" s="278"/>
      <c r="I56" s="278"/>
      <c r="J56" s="279">
        <v>0</v>
      </c>
      <c r="K56" s="280"/>
      <c r="L56" s="321"/>
    </row>
    <row r="57" spans="1:12">
      <c r="A57" s="95"/>
      <c r="B57" s="270"/>
      <c r="C57" s="271"/>
      <c r="D57" s="271"/>
      <c r="E57" s="271"/>
      <c r="F57" s="271"/>
      <c r="G57" s="272"/>
      <c r="H57" s="278"/>
      <c r="I57" s="278"/>
      <c r="J57" s="279">
        <v>0</v>
      </c>
      <c r="K57" s="280"/>
      <c r="L57" s="321"/>
    </row>
    <row r="58" spans="1:12">
      <c r="A58" s="95"/>
      <c r="B58" s="270"/>
      <c r="C58" s="271"/>
      <c r="D58" s="271"/>
      <c r="E58" s="271"/>
      <c r="F58" s="271"/>
      <c r="G58" s="272"/>
      <c r="H58" s="278"/>
      <c r="I58" s="278"/>
      <c r="J58" s="279">
        <v>0</v>
      </c>
      <c r="K58" s="280"/>
      <c r="L58" s="321"/>
    </row>
    <row r="59" spans="1:12">
      <c r="A59" s="95"/>
      <c r="B59" s="270"/>
      <c r="C59" s="271"/>
      <c r="D59" s="271"/>
      <c r="E59" s="271"/>
      <c r="F59" s="271"/>
      <c r="G59" s="272"/>
      <c r="H59" s="278"/>
      <c r="I59" s="278"/>
      <c r="J59" s="279">
        <v>0</v>
      </c>
      <c r="K59" s="280"/>
      <c r="L59" s="321"/>
    </row>
    <row r="60" spans="1:12">
      <c r="A60" s="95"/>
      <c r="B60" s="270"/>
      <c r="C60" s="271"/>
      <c r="D60" s="271"/>
      <c r="E60" s="271"/>
      <c r="F60" s="271"/>
      <c r="G60" s="272"/>
      <c r="H60" s="278"/>
      <c r="I60" s="278"/>
      <c r="J60" s="279">
        <v>0</v>
      </c>
      <c r="K60" s="280"/>
      <c r="L60" s="321"/>
    </row>
    <row r="61" spans="1:12">
      <c r="A61" s="96"/>
      <c r="B61" s="270"/>
      <c r="C61" s="271"/>
      <c r="D61" s="271"/>
      <c r="E61" s="271"/>
      <c r="F61" s="271"/>
      <c r="G61" s="272"/>
      <c r="H61" s="278"/>
      <c r="I61" s="278"/>
      <c r="J61" s="279">
        <v>0</v>
      </c>
      <c r="K61" s="280"/>
      <c r="L61" s="321"/>
    </row>
    <row r="62" spans="1:12" ht="18" thickBot="1">
      <c r="A62" s="97"/>
      <c r="B62" s="97"/>
      <c r="C62" s="97"/>
      <c r="D62" s="97"/>
      <c r="E62" s="97"/>
      <c r="F62" s="97"/>
      <c r="G62" s="97"/>
      <c r="H62" s="97"/>
      <c r="I62" s="93"/>
      <c r="J62" s="276">
        <f>TRUNC(SUM(J52:K61),0)</f>
        <v>0</v>
      </c>
      <c r="K62" s="277"/>
      <c r="L62" s="98"/>
    </row>
    <row r="63" spans="1:12" ht="18" thickTop="1">
      <c r="A63" s="18"/>
      <c r="B63" s="18"/>
      <c r="C63" s="18"/>
      <c r="D63" s="18"/>
      <c r="E63" s="18"/>
      <c r="F63" s="18"/>
      <c r="G63" s="18"/>
      <c r="H63" s="18"/>
      <c r="I63" s="17"/>
      <c r="J63" s="99"/>
      <c r="K63" s="99"/>
      <c r="L63" s="98"/>
    </row>
    <row r="64" spans="1:12" ht="18" thickBot="1">
      <c r="A64" s="18"/>
      <c r="B64" s="18"/>
      <c r="C64" s="18"/>
      <c r="D64" s="18"/>
      <c r="E64" s="18"/>
      <c r="F64" s="18"/>
      <c r="G64" s="18"/>
      <c r="H64" s="18"/>
      <c r="I64" s="17"/>
      <c r="J64" s="99"/>
      <c r="K64" s="99"/>
      <c r="L64" s="98"/>
    </row>
    <row r="65" spans="1:12" ht="17.25" customHeight="1" thickTop="1">
      <c r="A65" s="102"/>
      <c r="B65" s="102"/>
      <c r="C65" s="102"/>
      <c r="D65" s="102"/>
      <c r="E65" s="102"/>
      <c r="F65" s="102"/>
      <c r="G65" s="102"/>
      <c r="H65" s="102"/>
      <c r="I65" s="102"/>
      <c r="J65" s="103"/>
      <c r="K65" s="104"/>
    </row>
    <row r="66" spans="1:12" ht="30" customHeight="1">
      <c r="A66" s="273" t="s">
        <v>74</v>
      </c>
      <c r="B66" s="273"/>
      <c r="C66" s="273"/>
      <c r="D66" s="273"/>
      <c r="E66" s="192"/>
      <c r="F66" s="192"/>
      <c r="G66" s="192"/>
      <c r="H66" s="192"/>
      <c r="I66" s="192"/>
      <c r="J66" s="192"/>
      <c r="K66" s="192"/>
      <c r="L66" s="196"/>
    </row>
    <row r="67" spans="1:12" ht="30">
      <c r="A67" s="100" t="s">
        <v>94</v>
      </c>
      <c r="B67" s="274" t="s">
        <v>95</v>
      </c>
      <c r="C67" s="274"/>
      <c r="D67" s="274"/>
      <c r="E67" s="274"/>
      <c r="F67" s="174"/>
      <c r="G67" s="275" t="s">
        <v>101</v>
      </c>
      <c r="H67" s="275"/>
      <c r="I67" s="275"/>
      <c r="J67" s="275"/>
      <c r="K67" s="201" t="s">
        <v>102</v>
      </c>
      <c r="L67" s="199" t="s">
        <v>628</v>
      </c>
    </row>
    <row r="68" spans="1:12" ht="16.5" customHeight="1">
      <c r="A68" s="88"/>
      <c r="B68" s="270"/>
      <c r="C68" s="271"/>
      <c r="D68" s="271"/>
      <c r="E68" s="272"/>
      <c r="F68" s="244"/>
      <c r="G68" s="271"/>
      <c r="H68" s="271"/>
      <c r="I68" s="271"/>
      <c r="J68" s="272"/>
      <c r="K68" s="89">
        <v>0</v>
      </c>
      <c r="L68" s="320"/>
    </row>
    <row r="69" spans="1:12">
      <c r="A69" s="88"/>
      <c r="B69" s="270"/>
      <c r="C69" s="271"/>
      <c r="D69" s="271"/>
      <c r="E69" s="272"/>
      <c r="F69" s="244"/>
      <c r="G69" s="271"/>
      <c r="H69" s="271"/>
      <c r="I69" s="271"/>
      <c r="J69" s="272"/>
      <c r="K69" s="89">
        <v>0</v>
      </c>
      <c r="L69" s="320"/>
    </row>
    <row r="70" spans="1:12">
      <c r="A70" s="88"/>
      <c r="B70" s="270"/>
      <c r="C70" s="271"/>
      <c r="D70" s="271"/>
      <c r="E70" s="272"/>
      <c r="F70" s="244"/>
      <c r="G70" s="271"/>
      <c r="H70" s="271"/>
      <c r="I70" s="271"/>
      <c r="J70" s="272"/>
      <c r="K70" s="89">
        <v>0</v>
      </c>
      <c r="L70" s="320"/>
    </row>
    <row r="71" spans="1:12">
      <c r="A71" s="88"/>
      <c r="B71" s="270"/>
      <c r="C71" s="271"/>
      <c r="D71" s="271"/>
      <c r="E71" s="272"/>
      <c r="F71" s="244"/>
      <c r="G71" s="271"/>
      <c r="H71" s="271"/>
      <c r="I71" s="271"/>
      <c r="J71" s="272"/>
      <c r="K71" s="89">
        <v>0</v>
      </c>
      <c r="L71" s="320"/>
    </row>
    <row r="72" spans="1:12">
      <c r="A72" s="88"/>
      <c r="B72" s="270"/>
      <c r="C72" s="271"/>
      <c r="D72" s="271"/>
      <c r="E72" s="272"/>
      <c r="F72" s="244"/>
      <c r="G72" s="271"/>
      <c r="H72" s="271"/>
      <c r="I72" s="271"/>
      <c r="J72" s="272"/>
      <c r="K72" s="89">
        <v>0</v>
      </c>
      <c r="L72" s="320"/>
    </row>
    <row r="73" spans="1:12">
      <c r="A73" s="88"/>
      <c r="B73" s="270"/>
      <c r="C73" s="271"/>
      <c r="D73" s="271"/>
      <c r="E73" s="272"/>
      <c r="F73" s="244"/>
      <c r="G73" s="271"/>
      <c r="H73" s="271"/>
      <c r="I73" s="271"/>
      <c r="J73" s="272"/>
      <c r="K73" s="89">
        <v>0</v>
      </c>
      <c r="L73" s="320"/>
    </row>
    <row r="74" spans="1:12">
      <c r="A74" s="88"/>
      <c r="B74" s="270"/>
      <c r="C74" s="271"/>
      <c r="D74" s="271"/>
      <c r="E74" s="272"/>
      <c r="F74" s="244"/>
      <c r="G74" s="271"/>
      <c r="H74" s="271"/>
      <c r="I74" s="271"/>
      <c r="J74" s="272"/>
      <c r="K74" s="89">
        <v>0</v>
      </c>
      <c r="L74" s="320"/>
    </row>
    <row r="75" spans="1:12">
      <c r="A75" s="88"/>
      <c r="B75" s="270"/>
      <c r="C75" s="271"/>
      <c r="D75" s="271"/>
      <c r="E75" s="272"/>
      <c r="F75" s="244"/>
      <c r="G75" s="271"/>
      <c r="H75" s="271"/>
      <c r="I75" s="271"/>
      <c r="J75" s="272"/>
      <c r="K75" s="89">
        <v>0</v>
      </c>
      <c r="L75" s="320"/>
    </row>
    <row r="76" spans="1:12">
      <c r="A76" s="88"/>
      <c r="B76" s="270"/>
      <c r="C76" s="271"/>
      <c r="D76" s="271"/>
      <c r="E76" s="272"/>
      <c r="F76" s="244"/>
      <c r="G76" s="271"/>
      <c r="H76" s="271"/>
      <c r="I76" s="271"/>
      <c r="J76" s="272"/>
      <c r="K76" s="89">
        <v>0</v>
      </c>
      <c r="L76" s="320"/>
    </row>
    <row r="77" spans="1:12">
      <c r="A77" s="88"/>
      <c r="B77" s="270"/>
      <c r="C77" s="271"/>
      <c r="D77" s="271"/>
      <c r="E77" s="272"/>
      <c r="F77" s="244"/>
      <c r="G77" s="271"/>
      <c r="H77" s="271"/>
      <c r="I77" s="271"/>
      <c r="J77" s="272"/>
      <c r="K77" s="89">
        <v>0</v>
      </c>
      <c r="L77" s="320"/>
    </row>
    <row r="78" spans="1:12">
      <c r="A78" s="88"/>
      <c r="B78" s="270"/>
      <c r="C78" s="271"/>
      <c r="D78" s="271"/>
      <c r="E78" s="272"/>
      <c r="F78" s="244"/>
      <c r="G78" s="271"/>
      <c r="H78" s="271"/>
      <c r="I78" s="271"/>
      <c r="J78" s="272"/>
      <c r="K78" s="89">
        <v>0</v>
      </c>
      <c r="L78" s="320"/>
    </row>
    <row r="79" spans="1:12">
      <c r="A79" s="88"/>
      <c r="B79" s="270"/>
      <c r="C79" s="271"/>
      <c r="D79" s="271"/>
      <c r="E79" s="272"/>
      <c r="F79" s="244"/>
      <c r="G79" s="271"/>
      <c r="H79" s="271"/>
      <c r="I79" s="271"/>
      <c r="J79" s="272"/>
      <c r="K79" s="89">
        <v>0</v>
      </c>
      <c r="L79" s="320"/>
    </row>
    <row r="80" spans="1:12">
      <c r="A80" s="88"/>
      <c r="B80" s="270"/>
      <c r="C80" s="271"/>
      <c r="D80" s="271"/>
      <c r="E80" s="272"/>
      <c r="F80" s="244"/>
      <c r="G80" s="271"/>
      <c r="H80" s="271"/>
      <c r="I80" s="271"/>
      <c r="J80" s="272"/>
      <c r="K80" s="89">
        <v>0</v>
      </c>
      <c r="L80" s="320"/>
    </row>
    <row r="81" spans="1:12">
      <c r="A81" s="90"/>
      <c r="B81" s="270"/>
      <c r="C81" s="271"/>
      <c r="D81" s="271"/>
      <c r="E81" s="272"/>
      <c r="F81" s="244"/>
      <c r="G81" s="271"/>
      <c r="H81" s="271"/>
      <c r="I81" s="271"/>
      <c r="J81" s="272"/>
      <c r="K81" s="91">
        <v>0</v>
      </c>
      <c r="L81" s="320"/>
    </row>
    <row r="82" spans="1:12" ht="17.25" thickBot="1">
      <c r="A82" s="97"/>
      <c r="B82" s="97"/>
      <c r="C82" s="97"/>
      <c r="D82" s="97"/>
      <c r="E82" s="97"/>
      <c r="F82" s="97"/>
      <c r="G82" s="97"/>
      <c r="H82" s="97"/>
      <c r="I82" s="97"/>
      <c r="J82" s="93"/>
      <c r="K82" s="101">
        <f>TRUNC(SUM(K68:K81),0)</f>
        <v>0</v>
      </c>
    </row>
    <row r="83" spans="1:12" ht="17.25" thickTop="1"/>
    <row r="92" spans="1:12">
      <c r="A92" s="39"/>
      <c r="B92" s="39"/>
      <c r="C92" s="39"/>
      <c r="D92" s="39"/>
    </row>
    <row r="93" spans="1:12">
      <c r="A93" s="39"/>
      <c r="B93" s="39"/>
      <c r="C93" s="39"/>
      <c r="D93" s="39"/>
    </row>
    <row r="112" spans="1:1">
      <c r="A112" s="17"/>
    </row>
  </sheetData>
  <sheetProtection algorithmName="SHA-512" hashValue="ocEvVFn/XYw6ghGECyqvAAM96LPprRzL5KL1m5qqQqTVuAhPivGML8pEQXCICfdoKPaFw5As4sQKDKVWFhxMVQ==" saltValue="iVXrgYwAiQP9IbeJHR6a9Q==" spinCount="100000" sheet="1" formatCells="0" formatColumns="0" formatRows="0" insertRows="0" selectLockedCells="1"/>
  <mergeCells count="98">
    <mergeCell ref="B44:D44"/>
    <mergeCell ref="E44:H44"/>
    <mergeCell ref="B53:G53"/>
    <mergeCell ref="B45:D45"/>
    <mergeCell ref="E45:H45"/>
    <mergeCell ref="B46:D46"/>
    <mergeCell ref="E47:H47"/>
    <mergeCell ref="B47:D47"/>
    <mergeCell ref="A50:C50"/>
    <mergeCell ref="E46:H46"/>
    <mergeCell ref="B42:D42"/>
    <mergeCell ref="E42:H42"/>
    <mergeCell ref="B39:D39"/>
    <mergeCell ref="E39:H39"/>
    <mergeCell ref="B40:D40"/>
    <mergeCell ref="E40:H40"/>
    <mergeCell ref="A14:B14"/>
    <mergeCell ref="A19:C19"/>
    <mergeCell ref="A36:C36"/>
    <mergeCell ref="B41:D41"/>
    <mergeCell ref="E41:H41"/>
    <mergeCell ref="B37:D37"/>
    <mergeCell ref="E37:H37"/>
    <mergeCell ref="A1:K1"/>
    <mergeCell ref="A3:B3"/>
    <mergeCell ref="C3:K3"/>
    <mergeCell ref="C5:K5"/>
    <mergeCell ref="A7:B7"/>
    <mergeCell ref="C7:D7"/>
    <mergeCell ref="I37:J37"/>
    <mergeCell ref="J53:K53"/>
    <mergeCell ref="B54:G54"/>
    <mergeCell ref="H54:I54"/>
    <mergeCell ref="J54:K54"/>
    <mergeCell ref="B51:G51"/>
    <mergeCell ref="H51:I51"/>
    <mergeCell ref="J51:K51"/>
    <mergeCell ref="B52:G52"/>
    <mergeCell ref="H52:I52"/>
    <mergeCell ref="J52:K52"/>
    <mergeCell ref="H53:I53"/>
    <mergeCell ref="B38:D38"/>
    <mergeCell ref="E38:H38"/>
    <mergeCell ref="B43:D43"/>
    <mergeCell ref="E43:H43"/>
    <mergeCell ref="B55:G55"/>
    <mergeCell ref="H55:I55"/>
    <mergeCell ref="B61:G61"/>
    <mergeCell ref="H61:I61"/>
    <mergeCell ref="J61:K61"/>
    <mergeCell ref="J57:K57"/>
    <mergeCell ref="B58:G58"/>
    <mergeCell ref="H58:I58"/>
    <mergeCell ref="J58:K58"/>
    <mergeCell ref="B56:G56"/>
    <mergeCell ref="H56:I56"/>
    <mergeCell ref="J56:K56"/>
    <mergeCell ref="B57:G57"/>
    <mergeCell ref="H57:I57"/>
    <mergeCell ref="J55:K55"/>
    <mergeCell ref="J62:K62"/>
    <mergeCell ref="B59:G59"/>
    <mergeCell ref="H59:I59"/>
    <mergeCell ref="J59:K59"/>
    <mergeCell ref="B60:G60"/>
    <mergeCell ref="H60:I60"/>
    <mergeCell ref="J60:K60"/>
    <mergeCell ref="B70:E70"/>
    <mergeCell ref="G70:J70"/>
    <mergeCell ref="B71:E71"/>
    <mergeCell ref="G71:J71"/>
    <mergeCell ref="A66:D66"/>
    <mergeCell ref="B67:E67"/>
    <mergeCell ref="G67:J67"/>
    <mergeCell ref="B68:E68"/>
    <mergeCell ref="G68:J68"/>
    <mergeCell ref="B69:E69"/>
    <mergeCell ref="G69:J69"/>
    <mergeCell ref="B80:E80"/>
    <mergeCell ref="G80:J80"/>
    <mergeCell ref="B81:E81"/>
    <mergeCell ref="G81:J81"/>
    <mergeCell ref="B74:E74"/>
    <mergeCell ref="G74:J74"/>
    <mergeCell ref="B75:E75"/>
    <mergeCell ref="G75:J75"/>
    <mergeCell ref="B76:E76"/>
    <mergeCell ref="G76:J76"/>
    <mergeCell ref="B77:E77"/>
    <mergeCell ref="G77:J77"/>
    <mergeCell ref="B78:E78"/>
    <mergeCell ref="G78:J78"/>
    <mergeCell ref="B72:E72"/>
    <mergeCell ref="G72:J72"/>
    <mergeCell ref="B73:E73"/>
    <mergeCell ref="G73:J73"/>
    <mergeCell ref="B79:E79"/>
    <mergeCell ref="G79:J79"/>
  </mergeCells>
  <dataValidations count="1">
    <dataValidation allowBlank="1" showInputMessage="1" showErrorMessage="1" promptTitle="Hinweis" prompt="Fügen Sie durch drücken der Tab Taste eine neue Zeile hinzu!" sqref="J61 A61:G61" xr:uid="{00000000-0002-0000-0800-000000000000}"/>
  </dataValidations>
  <pageMargins left="0.59055118110236227" right="0.82677165354330717" top="1.0629921259842521" bottom="0.78740157480314965" header="0.31496062992125984" footer="0.31496062992125984"/>
  <pageSetup paperSize="9" scale="62" orientation="landscape" r:id="rId1"/>
  <headerFooter>
    <oddHeader>&amp;R&amp;G</oddHeader>
    <oddFooter>&amp;A&amp;RSeite &amp;P</oddFooter>
  </headerFooter>
  <rowBreaks count="2" manualBreakCount="2">
    <brk id="35" max="16383" man="1"/>
    <brk id="64" max="11"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Liste!$L$8:$L$10</xm:f>
          </x14:formula1>
          <xm:sqref>E21:E32</xm:sqref>
        </x14:dataValidation>
        <x14:dataValidation type="list" allowBlank="1" showInputMessage="1" showErrorMessage="1" xr:uid="{00000000-0002-0000-0800-000002000000}">
          <x14:formula1>
            <xm:f>Liste!$L$21:$L$22</xm:f>
          </x14:formula1>
          <xm:sqref>K38:K47 L52:L61 L68:L81 J21:J32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909DA40CBB0864180EDCCFE7818C535" ma:contentTypeVersion="1" ma:contentTypeDescription="Ein neues Dokument erstellen." ma:contentTypeScope="" ma:versionID="daed1a02987cf2375720455045dbe6d2">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8C4933-F786-48B9-832E-636AB9BC41CF}"/>
</file>

<file path=customXml/itemProps2.xml><?xml version="1.0" encoding="utf-8"?>
<ds:datastoreItem xmlns:ds="http://schemas.openxmlformats.org/officeDocument/2006/customXml" ds:itemID="{202A443B-1019-482A-8063-CA8AB34EE0D7}">
  <ds:schemaRefs>
    <ds:schemaRef ds:uri="http://schemas.microsoft.com/office/infopath/2007/PartnerControls"/>
    <ds:schemaRef ds:uri="http://purl.org/dc/elements/1.1/"/>
    <ds:schemaRef ds:uri="http://schemas.microsoft.com/office/2006/metadata/properties"/>
    <ds:schemaRef ds:uri="5d0bc0d0-0e19-411e-b6c3-26d6351db366"/>
    <ds:schemaRef ds:uri="http://schemas.microsoft.com/office/2006/documentManagement/types"/>
    <ds:schemaRef ds:uri="http://purl.org/dc/terms/"/>
    <ds:schemaRef ds:uri="http://schemas.openxmlformats.org/package/2006/metadata/core-properties"/>
    <ds:schemaRef ds:uri="http://purl.org/dc/dcmitype/"/>
    <ds:schemaRef ds:uri="4442037a-50a0-4efd-ad5b-6bbb5e982f30"/>
    <ds:schemaRef ds:uri="http://www.w3.org/XML/1998/namespace"/>
  </ds:schemaRefs>
</ds:datastoreItem>
</file>

<file path=customXml/itemProps3.xml><?xml version="1.0" encoding="utf-8"?>
<ds:datastoreItem xmlns:ds="http://schemas.openxmlformats.org/officeDocument/2006/customXml" ds:itemID="{55A392AE-8820-4865-AF52-0AEA7B3513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26</vt:i4>
      </vt:variant>
    </vt:vector>
  </HeadingPairs>
  <TitlesOfParts>
    <vt:vector size="46" baseType="lpstr">
      <vt:lpstr>Cover page</vt:lpstr>
      <vt:lpstr>Project lead</vt:lpstr>
      <vt:lpstr>Research partner 1</vt:lpstr>
      <vt:lpstr>Research partner 2</vt:lpstr>
      <vt:lpstr>Research partner 3</vt:lpstr>
      <vt:lpstr>Associated partner</vt:lpstr>
      <vt:lpstr>Indicators</vt:lpstr>
      <vt:lpstr>Cost calculation - overview</vt:lpstr>
      <vt:lpstr>Lead partner</vt:lpstr>
      <vt:lpstr>Costs RP1</vt:lpstr>
      <vt:lpstr>Costs RP2</vt:lpstr>
      <vt:lpstr>Costs RP3</vt:lpstr>
      <vt:lpstr>Financing plan</vt:lpstr>
      <vt:lpstr>Erklärung</vt:lpstr>
      <vt:lpstr>Liste</vt:lpstr>
      <vt:lpstr>ÖNACE</vt:lpstr>
      <vt:lpstr>Ö2</vt:lpstr>
      <vt:lpstr>Ö3</vt:lpstr>
      <vt:lpstr>Ö4</vt:lpstr>
      <vt:lpstr>Tabelle1</vt:lpstr>
      <vt:lpstr>'Cover page'!_GoBack</vt:lpstr>
      <vt:lpstr>auswahl1</vt:lpstr>
      <vt:lpstr>auswahl2</vt:lpstr>
      <vt:lpstr>auswahl3</vt:lpstr>
      <vt:lpstr>'Associated partner'!Druckbereich</vt:lpstr>
      <vt:lpstr>'Cost calculation - overview'!Druckbereich</vt:lpstr>
      <vt:lpstr>'Costs RP1'!Druckbereich</vt:lpstr>
      <vt:lpstr>'Costs RP2'!Druckbereich</vt:lpstr>
      <vt:lpstr>'Costs RP3'!Druckbereich</vt:lpstr>
      <vt:lpstr>'Cover page'!Druckbereich</vt:lpstr>
      <vt:lpstr>Erklärung!Druckbereich</vt:lpstr>
      <vt:lpstr>'Financing plan'!Druckbereich</vt:lpstr>
      <vt:lpstr>Indicators!Druckbereich</vt:lpstr>
      <vt:lpstr>'Lead partner'!Druckbereich</vt:lpstr>
      <vt:lpstr>'Project lead'!Druckbereich</vt:lpstr>
      <vt:lpstr>'Research partner 1'!Druckbereich</vt:lpstr>
      <vt:lpstr>'Research partner 2'!Druckbereich</vt:lpstr>
      <vt:lpstr>'Research partner 3'!Druckbereich</vt:lpstr>
      <vt:lpstr>'Costs RP1'!Personalkosten</vt:lpstr>
      <vt:lpstr>'Costs RP2'!Personalkosten</vt:lpstr>
      <vt:lpstr>'Costs RP3'!Personalkosten</vt:lpstr>
      <vt:lpstr>'Lead partner'!Personalkosten</vt:lpstr>
      <vt:lpstr>'Costs RP1'!SachMaterialkosten</vt:lpstr>
      <vt:lpstr>'Costs RP2'!SachMaterialkosten</vt:lpstr>
      <vt:lpstr>'Costs RP3'!SachMaterialkosten</vt:lpstr>
      <vt:lpstr>'Lead partner'!SachMaterialkosten</vt:lpstr>
    </vt:vector>
  </TitlesOfParts>
  <Manager/>
  <Company>Land Salzburg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WISS Antragsformular</dc:title>
  <dc:subject>WISS Antragsformular</dc:subject>
  <dc:creator>Christian Salletmaier;Madeleine.Koch@itg-salzburg.at</dc:creator>
  <cp:keywords/>
  <dc:description/>
  <cp:lastModifiedBy>Wirnsperger Maria</cp:lastModifiedBy>
  <cp:revision/>
  <dcterms:created xsi:type="dcterms:W3CDTF">2017-04-20T06:34:09Z</dcterms:created>
  <dcterms:modified xsi:type="dcterms:W3CDTF">2025-04-07T13:38:54Z</dcterms:modified>
  <cp:category/>
  <cp:contentStatus>Entwurf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0x0101002909DA40CBB0864180EDCCFE7818C535</vt:lpwstr>
  </property>
</Properties>
</file>