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255" windowWidth="19200" windowHeight="12390"/>
  </bookViews>
  <sheets>
    <sheet name="Interpolation EN 303-5" sheetId="3" r:id="rId1"/>
  </sheets>
  <calcPr calcId="145621"/>
</workbook>
</file>

<file path=xl/calcChain.xml><?xml version="1.0" encoding="utf-8"?>
<calcChain xmlns="http://schemas.openxmlformats.org/spreadsheetml/2006/main">
  <c r="D52" i="3" l="1"/>
  <c r="D50" i="3"/>
  <c r="D72" i="3"/>
  <c r="D66" i="3"/>
  <c r="D67" i="3"/>
  <c r="D71" i="3"/>
  <c r="D37" i="3"/>
  <c r="D19" i="3"/>
  <c r="D42" i="3"/>
  <c r="D62" i="3"/>
  <c r="D61" i="3"/>
  <c r="D60" i="3"/>
  <c r="D59" i="3"/>
  <c r="D58" i="3"/>
  <c r="D57" i="3"/>
  <c r="D56" i="3"/>
  <c r="D55" i="3"/>
  <c r="D41" i="3"/>
  <c r="D40" i="3"/>
  <c r="D36" i="3"/>
  <c r="D20" i="3"/>
  <c r="A73" i="3"/>
  <c r="D51" i="3"/>
  <c r="D49" i="3"/>
  <c r="D48" i="3"/>
  <c r="D47" i="3"/>
  <c r="D46" i="3"/>
  <c r="D45" i="3"/>
  <c r="D76" i="3"/>
  <c r="D32" i="3"/>
  <c r="D33" i="3"/>
  <c r="D29" i="3"/>
  <c r="D28" i="3"/>
  <c r="D25" i="3"/>
  <c r="D24" i="3"/>
</calcChain>
</file>

<file path=xl/sharedStrings.xml><?xml version="1.0" encoding="utf-8"?>
<sst xmlns="http://schemas.openxmlformats.org/spreadsheetml/2006/main" count="114" uniqueCount="65">
  <si>
    <t>Typenbezeichnung</t>
  </si>
  <si>
    <t>Akkreditierte Prüfstelle</t>
  </si>
  <si>
    <t>Bericht der Prüfung gemäß ÖNORM EN 303-5</t>
  </si>
  <si>
    <t>Prüfbericht Protokollnummer</t>
  </si>
  <si>
    <t xml:space="preserve">Interpolationsrechnung baugleicher geprüfter Heizkessel </t>
  </si>
  <si>
    <t>gem. ÖNORM EN 303-5 Punkt 5.3.1 Typenprüfung</t>
  </si>
  <si>
    <t>Kleinste Wärmeleistung</t>
  </si>
  <si>
    <t>Groß</t>
  </si>
  <si>
    <t>Klein</t>
  </si>
  <si>
    <t>Interpolation</t>
  </si>
  <si>
    <t>Markenname</t>
  </si>
  <si>
    <t>Bezeichnung der Baureihe</t>
  </si>
  <si>
    <t>Produkt Bild</t>
  </si>
  <si>
    <t>Verfügbarkeit</t>
  </si>
  <si>
    <t>Nennwärmeleistung</t>
  </si>
  <si>
    <t>Wirkungsgrad bei Nennwärmeleistung</t>
  </si>
  <si>
    <t>Wirkungsgrad bei kleinster Wärmeleistung</t>
  </si>
  <si>
    <t>Anteil el. Hilfsenergie an Nennwärmeleistung im Dauerbetrieb</t>
  </si>
  <si>
    <t>Verluste durch Abstrahlung bei Nennwärmeleistung</t>
  </si>
  <si>
    <t>Mittlere el. Leistungsaufnahme bei Nennwärmeleistung im Dauerbetrieb</t>
  </si>
  <si>
    <t>Produktbeschreibung</t>
  </si>
  <si>
    <t>Hersteller</t>
  </si>
  <si>
    <t>Lieferant</t>
  </si>
  <si>
    <t>leer</t>
  </si>
  <si>
    <t>Aussteller</t>
  </si>
  <si>
    <t>Baureihe</t>
  </si>
  <si>
    <t>ja/nein</t>
  </si>
  <si>
    <t>Type</t>
  </si>
  <si>
    <t>Nennwärmeleistung lt. Typenschild</t>
  </si>
  <si>
    <t>Leistungsdaten lt. Prüfbericht Pellets</t>
  </si>
  <si>
    <t>Leistungsdaten lt. Prüfbericht Stückholz</t>
  </si>
  <si>
    <t>Qualitätskriterien Pellets</t>
  </si>
  <si>
    <t>Verlustanteil Abstrahlung an Nennwärmeleistung</t>
  </si>
  <si>
    <t>Qualitätskriterien Stückholz</t>
  </si>
  <si>
    <t>Abbranddauer Stückholz bei Nennwärmeleistung</t>
  </si>
  <si>
    <t>Emissionen Pellets lt. Prüfbericht</t>
  </si>
  <si>
    <t>Emissionen Stückholz lt. Prüfbericht</t>
  </si>
  <si>
    <t>CO-Konzentration bei Nennwärmeleistung Pellets</t>
  </si>
  <si>
    <t>NOx-Konzentration bei Nennwärmeleistung Pellets</t>
  </si>
  <si>
    <t>OGC-Konzentration bei Nennwärmeleistung Pellets</t>
  </si>
  <si>
    <t>Staub bei Nennwärmeleistung Pellets</t>
  </si>
  <si>
    <t>CO-Konzentration bei kleinster Wärmeleistung Pellets</t>
  </si>
  <si>
    <t>NOx-Konzentration bei kleinster Wärmeleistung Pellets</t>
  </si>
  <si>
    <t>OGC-Konzentration bei kleinster Wärmeleistung Pellets</t>
  </si>
  <si>
    <t>Staub bei kleinster Wärmeleistung Pellets</t>
  </si>
  <si>
    <t>CO-Konzentration bei Nennwärmeleistung Stückholz</t>
  </si>
  <si>
    <t>NOx-Konzentration bei Nennwärmeleistung Stückholz</t>
  </si>
  <si>
    <t>OGC-Konzentration bei Nennwärmeleistung Stückholz</t>
  </si>
  <si>
    <t>Staub bei Nennwärmeleistung Stückholz</t>
  </si>
  <si>
    <t>CO-Konzentration bei kleinster Wärmeleistung Stückholz</t>
  </si>
  <si>
    <t>NOx-Konzentration bei kleinster Wärmeleistung Stückholz</t>
  </si>
  <si>
    <t>OGC-Konzentration bei kleinster Wärmeleistung Stückholz</t>
  </si>
  <si>
    <t>Staub bei kleinster Wärmeleistung Stückholz</t>
  </si>
  <si>
    <t>Kombikessel Stückolzkessel/Pelletskessel</t>
  </si>
  <si>
    <t>Zertifizierung Pellets</t>
  </si>
  <si>
    <t>Zertifizierung Stückholz</t>
  </si>
  <si>
    <t>BLT - Francisco Josephinum</t>
  </si>
  <si>
    <t>BLT 045/06</t>
  </si>
  <si>
    <t>BLT 043/06</t>
  </si>
  <si>
    <t>TÜV Austria Services GmbH</t>
  </si>
  <si>
    <t>10-UW/Wels-EX-260/3</t>
  </si>
  <si>
    <t>Leer</t>
  </si>
  <si>
    <t>Produkt ID Kombikessel Pellets/Stückholz</t>
  </si>
  <si>
    <t>Produkt ID Pelletskessel</t>
  </si>
  <si>
    <t>Produkt ID Stückholzkessel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</si>
</sst>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4" formatCode="0.0\ \k\W"/>
    <numFmt numFmtId="186" formatCode="0\ \W"/>
    <numFmt numFmtId="188" formatCode="0\ &quot;mg/MJ&quot;"/>
    <numFmt numFmtId="190" formatCode="0.0\ &quot;%&quot;"/>
    <numFmt numFmtId="192" formatCode="0.0\ &quot;h&quot;"/>
  </numFmts>
  <fonts count="8" x14ac:knownFonts="1">
    <font>
      <sz val="10"/>
      <name val="Arial"/>
    </font>
    <font>
      <sz val="8"/>
      <name val="Arial"/>
    </font>
    <font>
      <b/>
      <sz val="12"/>
      <color indexed="21"/>
      <name val="Arial"/>
      <family val="2"/>
    </font>
    <font>
      <b/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186" fontId="0" fillId="0" borderId="0" xfId="0" applyNumberFormat="1" applyFill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84" fontId="7" fillId="0" borderId="0" xfId="0" applyNumberFormat="1" applyFont="1" applyAlignment="1" applyProtection="1">
      <alignment horizontal="center"/>
    </xf>
    <xf numFmtId="190" fontId="7" fillId="0" borderId="0" xfId="0" applyNumberFormat="1" applyFont="1" applyAlignment="1" applyProtection="1">
      <alignment horizontal="center"/>
    </xf>
    <xf numFmtId="186" fontId="7" fillId="0" borderId="0" xfId="0" applyNumberFormat="1" applyFont="1" applyAlignment="1" applyProtection="1">
      <alignment horizontal="center"/>
    </xf>
    <xf numFmtId="188" fontId="7" fillId="0" borderId="0" xfId="0" applyNumberFormat="1" applyFont="1" applyAlignment="1" applyProtection="1">
      <alignment horizontal="center"/>
    </xf>
    <xf numFmtId="184" fontId="6" fillId="0" borderId="1" xfId="0" applyNumberFormat="1" applyFont="1" applyBorder="1" applyAlignment="1" applyProtection="1">
      <alignment horizontal="center"/>
      <protection locked="0"/>
    </xf>
    <xf numFmtId="184" fontId="6" fillId="2" borderId="2" xfId="0" applyNumberFormat="1" applyFont="1" applyFill="1" applyBorder="1" applyAlignment="1" applyProtection="1">
      <alignment horizontal="center"/>
      <protection locked="0"/>
    </xf>
    <xf numFmtId="184" fontId="6" fillId="2" borderId="3" xfId="0" applyNumberFormat="1" applyFont="1" applyFill="1" applyBorder="1" applyAlignment="1" applyProtection="1">
      <alignment horizontal="center"/>
      <protection locked="0"/>
    </xf>
    <xf numFmtId="184" fontId="3" fillId="2" borderId="4" xfId="0" applyNumberFormat="1" applyFont="1" applyFill="1" applyBorder="1" applyAlignment="1" applyProtection="1">
      <alignment horizontal="center"/>
      <protection locked="0"/>
    </xf>
    <xf numFmtId="184" fontId="3" fillId="2" borderId="5" xfId="0" applyNumberFormat="1" applyFont="1" applyFill="1" applyBorder="1" applyAlignment="1" applyProtection="1">
      <alignment horizontal="center"/>
      <protection locked="0"/>
    </xf>
    <xf numFmtId="184" fontId="3" fillId="2" borderId="6" xfId="0" applyNumberFormat="1" applyFont="1" applyFill="1" applyBorder="1" applyAlignment="1" applyProtection="1">
      <alignment horizontal="center"/>
      <protection locked="0"/>
    </xf>
    <xf numFmtId="184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190" fontId="3" fillId="2" borderId="2" xfId="0" applyNumberFormat="1" applyFont="1" applyFill="1" applyBorder="1" applyAlignment="1" applyProtection="1">
      <alignment horizontal="center"/>
      <protection locked="0"/>
    </xf>
    <xf numFmtId="190" fontId="3" fillId="2" borderId="3" xfId="0" applyNumberFormat="1" applyFont="1" applyFill="1" applyBorder="1" applyAlignment="1" applyProtection="1">
      <alignment horizontal="center"/>
      <protection locked="0"/>
    </xf>
    <xf numFmtId="190" fontId="3" fillId="2" borderId="6" xfId="0" applyNumberFormat="1" applyFont="1" applyFill="1" applyBorder="1" applyAlignment="1" applyProtection="1">
      <alignment horizontal="center"/>
      <protection locked="0"/>
    </xf>
    <xf numFmtId="190" fontId="3" fillId="2" borderId="7" xfId="0" applyNumberFormat="1" applyFont="1" applyFill="1" applyBorder="1" applyAlignment="1" applyProtection="1">
      <alignment horizontal="center"/>
      <protection locked="0"/>
    </xf>
    <xf numFmtId="186" fontId="3" fillId="2" borderId="2" xfId="0" applyNumberFormat="1" applyFont="1" applyFill="1" applyBorder="1" applyAlignment="1" applyProtection="1">
      <alignment horizontal="center"/>
      <protection locked="0"/>
    </xf>
    <xf numFmtId="186" fontId="3" fillId="2" borderId="3" xfId="0" applyNumberFormat="1" applyFont="1" applyFill="1" applyBorder="1" applyAlignment="1" applyProtection="1">
      <alignment horizontal="center"/>
      <protection locked="0"/>
    </xf>
    <xf numFmtId="186" fontId="3" fillId="2" borderId="6" xfId="0" applyNumberFormat="1" applyFont="1" applyFill="1" applyBorder="1" applyAlignment="1" applyProtection="1">
      <alignment horizontal="center"/>
      <protection locked="0"/>
    </xf>
    <xf numFmtId="186" fontId="3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188" fontId="3" fillId="2" borderId="2" xfId="0" applyNumberFormat="1" applyFont="1" applyFill="1" applyBorder="1" applyAlignment="1" applyProtection="1">
      <alignment horizontal="center"/>
      <protection locked="0"/>
    </xf>
    <xf numFmtId="188" fontId="3" fillId="2" borderId="3" xfId="0" applyNumberFormat="1" applyFont="1" applyFill="1" applyBorder="1" applyAlignment="1" applyProtection="1">
      <alignment horizontal="center"/>
      <protection locked="0"/>
    </xf>
    <xf numFmtId="188" fontId="3" fillId="2" borderId="4" xfId="0" applyNumberFormat="1" applyFont="1" applyFill="1" applyBorder="1" applyAlignment="1" applyProtection="1">
      <alignment horizontal="center"/>
      <protection locked="0"/>
    </xf>
    <xf numFmtId="188" fontId="3" fillId="2" borderId="5" xfId="0" applyNumberFormat="1" applyFont="1" applyFill="1" applyBorder="1" applyAlignment="1" applyProtection="1">
      <alignment horizontal="center"/>
      <protection locked="0"/>
    </xf>
    <xf numFmtId="188" fontId="3" fillId="2" borderId="6" xfId="0" applyNumberFormat="1" applyFont="1" applyFill="1" applyBorder="1" applyAlignment="1" applyProtection="1">
      <alignment horizontal="center"/>
      <protection locked="0"/>
    </xf>
    <xf numFmtId="18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7" fillId="0" borderId="0" xfId="0" applyFont="1" applyProtection="1"/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Alignment="1" applyProtection="1"/>
    <xf numFmtId="14" fontId="7" fillId="0" borderId="0" xfId="0" applyNumberFormat="1" applyFont="1" applyProtection="1"/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186" fontId="3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92" fontId="3" fillId="2" borderId="2" xfId="0" applyNumberFormat="1" applyFont="1" applyFill="1" applyBorder="1" applyAlignment="1" applyProtection="1">
      <alignment horizontal="center"/>
      <protection locked="0"/>
    </xf>
    <xf numFmtId="192" fontId="3" fillId="2" borderId="3" xfId="0" applyNumberFormat="1" applyFont="1" applyFill="1" applyBorder="1" applyAlignment="1" applyProtection="1">
      <alignment horizontal="center"/>
      <protection locked="0"/>
    </xf>
    <xf numFmtId="192" fontId="7" fillId="0" borderId="0" xfId="0" applyNumberFormat="1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Alignment="1" applyProtection="1"/>
    <xf numFmtId="0" fontId="3" fillId="0" borderId="2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wrapText="1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2" fillId="0" borderId="0" xfId="0" applyFont="1" applyFill="1" applyAlignment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Alignment="1" applyProtection="1"/>
    <xf numFmtId="0" fontId="7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wrapText="1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/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left"/>
      <protection locked="0"/>
    </xf>
    <xf numFmtId="188" fontId="3" fillId="0" borderId="0" xfId="0" applyNumberFormat="1" applyFont="1" applyFill="1" applyBorder="1" applyAlignment="1" applyProtection="1">
      <alignment horizontal="center"/>
      <protection locked="0"/>
    </xf>
    <xf numFmtId="188" fontId="7" fillId="0" borderId="0" xfId="0" applyNumberFormat="1" applyFont="1" applyFill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workbookViewId="0">
      <selection activeCell="G16" sqref="G16:G17"/>
    </sheetView>
  </sheetViews>
  <sheetFormatPr baseColWidth="10" defaultRowHeight="12.75" x14ac:dyDescent="0.2"/>
  <cols>
    <col min="1" max="1" width="40.85546875" style="29" customWidth="1"/>
    <col min="2" max="2" width="30.28515625" style="1" bestFit="1" customWidth="1"/>
    <col min="3" max="3" width="34" style="1" bestFit="1" customWidth="1"/>
    <col min="4" max="4" width="30.28515625" style="3" bestFit="1" customWidth="1"/>
    <col min="5" max="16384" width="11.42578125" style="1"/>
  </cols>
  <sheetData>
    <row r="1" spans="1:4" ht="18" x14ac:dyDescent="0.25">
      <c r="A1" s="40" t="s">
        <v>4</v>
      </c>
    </row>
    <row r="2" spans="1:4" x14ac:dyDescent="0.2">
      <c r="A2" s="42" t="s">
        <v>53</v>
      </c>
    </row>
    <row r="3" spans="1:4" x14ac:dyDescent="0.2">
      <c r="A3" s="29" t="s">
        <v>5</v>
      </c>
    </row>
    <row r="4" spans="1:4" s="43" customFormat="1" ht="6" customHeight="1" x14ac:dyDescent="0.2">
      <c r="D4" s="3"/>
    </row>
    <row r="5" spans="1:4" ht="16.5" thickBot="1" x14ac:dyDescent="0.3">
      <c r="A5" s="41" t="s">
        <v>20</v>
      </c>
      <c r="B5" s="2" t="s">
        <v>7</v>
      </c>
      <c r="C5" s="2" t="s">
        <v>8</v>
      </c>
      <c r="D5" s="2" t="s">
        <v>9</v>
      </c>
    </row>
    <row r="6" spans="1:4" ht="13.5" thickBot="1" x14ac:dyDescent="0.25">
      <c r="A6" s="76" t="s">
        <v>62</v>
      </c>
      <c r="B6" s="19">
        <v>7500</v>
      </c>
      <c r="C6" s="20">
        <v>7501</v>
      </c>
      <c r="D6" s="37">
        <v>7520</v>
      </c>
    </row>
    <row r="7" spans="1:4" x14ac:dyDescent="0.2">
      <c r="A7" s="76" t="s">
        <v>63</v>
      </c>
      <c r="B7" s="19">
        <v>6219</v>
      </c>
      <c r="C7" s="20">
        <v>6323</v>
      </c>
      <c r="D7" s="37">
        <v>6324</v>
      </c>
    </row>
    <row r="8" spans="1:4" x14ac:dyDescent="0.2">
      <c r="A8" s="76" t="s">
        <v>64</v>
      </c>
      <c r="B8" s="77">
        <v>7471</v>
      </c>
      <c r="C8" s="78">
        <v>6722</v>
      </c>
      <c r="D8" s="79">
        <v>6723</v>
      </c>
    </row>
    <row r="9" spans="1:4" x14ac:dyDescent="0.2">
      <c r="A9" s="29" t="s">
        <v>21</v>
      </c>
      <c r="B9" s="36" t="s">
        <v>21</v>
      </c>
      <c r="C9" s="18" t="s">
        <v>21</v>
      </c>
      <c r="D9" s="53" t="s">
        <v>21</v>
      </c>
    </row>
    <row r="10" spans="1:4" x14ac:dyDescent="0.2">
      <c r="A10" s="29" t="s">
        <v>22</v>
      </c>
      <c r="B10" s="36" t="s">
        <v>22</v>
      </c>
      <c r="C10" s="18" t="s">
        <v>22</v>
      </c>
      <c r="D10" s="53" t="s">
        <v>22</v>
      </c>
    </row>
    <row r="11" spans="1:4" x14ac:dyDescent="0.2">
      <c r="A11" s="29" t="s">
        <v>10</v>
      </c>
      <c r="B11" s="36" t="s">
        <v>10</v>
      </c>
      <c r="C11" s="18" t="s">
        <v>10</v>
      </c>
      <c r="D11" s="53" t="s">
        <v>10</v>
      </c>
    </row>
    <row r="12" spans="1:4" x14ac:dyDescent="0.2">
      <c r="A12" s="29" t="s">
        <v>0</v>
      </c>
      <c r="B12" s="36" t="s">
        <v>27</v>
      </c>
      <c r="C12" s="18" t="s">
        <v>27</v>
      </c>
      <c r="D12" s="53" t="s">
        <v>27</v>
      </c>
    </row>
    <row r="13" spans="1:4" ht="13.5" thickBot="1" x14ac:dyDescent="0.25">
      <c r="A13" s="29" t="s">
        <v>11</v>
      </c>
      <c r="B13" s="38" t="s">
        <v>25</v>
      </c>
      <c r="C13" s="54" t="s">
        <v>25</v>
      </c>
      <c r="D13" s="39" t="s">
        <v>25</v>
      </c>
    </row>
    <row r="14" spans="1:4" ht="13.5" thickBot="1" x14ac:dyDescent="0.25">
      <c r="A14" s="29" t="s">
        <v>12</v>
      </c>
      <c r="B14" s="44" t="s">
        <v>23</v>
      </c>
      <c r="C14" s="44" t="s">
        <v>23</v>
      </c>
      <c r="D14" s="6" t="s">
        <v>23</v>
      </c>
    </row>
    <row r="15" spans="1:4" ht="13.5" thickBot="1" x14ac:dyDescent="0.25">
      <c r="A15" s="29" t="s">
        <v>13</v>
      </c>
      <c r="B15" s="48" t="s">
        <v>26</v>
      </c>
      <c r="C15" s="49" t="s">
        <v>26</v>
      </c>
      <c r="D15" s="50" t="s">
        <v>26</v>
      </c>
    </row>
    <row r="16" spans="1:4" ht="6" customHeight="1" x14ac:dyDescent="0.2">
      <c r="B16" s="44"/>
      <c r="C16" s="44"/>
      <c r="D16" s="5"/>
    </row>
    <row r="17" spans="1:6" ht="16.5" thickBot="1" x14ac:dyDescent="0.3">
      <c r="A17" s="41" t="s">
        <v>29</v>
      </c>
      <c r="B17" s="44"/>
      <c r="C17" s="44"/>
      <c r="D17" s="5"/>
      <c r="F17" s="66"/>
    </row>
    <row r="18" spans="1:6" ht="13.5" thickBot="1" x14ac:dyDescent="0.25">
      <c r="A18" s="29" t="s">
        <v>28</v>
      </c>
      <c r="B18" s="12">
        <v>60</v>
      </c>
      <c r="C18" s="13">
        <v>40</v>
      </c>
      <c r="D18" s="11">
        <v>49</v>
      </c>
    </row>
    <row r="19" spans="1:6" ht="15" customHeight="1" x14ac:dyDescent="0.2">
      <c r="A19" s="29" t="s">
        <v>14</v>
      </c>
      <c r="B19" s="14">
        <v>60</v>
      </c>
      <c r="C19" s="15">
        <v>40</v>
      </c>
      <c r="D19" s="7">
        <f>((D$23-C$23)*(B19-C19))/(B$23-C$23)+C19</f>
        <v>49</v>
      </c>
    </row>
    <row r="20" spans="1:6" ht="15" customHeight="1" thickBot="1" x14ac:dyDescent="0.25">
      <c r="A20" s="29" t="s">
        <v>6</v>
      </c>
      <c r="B20" s="16">
        <v>17.600000000000001</v>
      </c>
      <c r="C20" s="17">
        <v>10.5</v>
      </c>
      <c r="D20" s="7">
        <f>((D$23-C$23)*(B20-C20))/(B$23-C$23)+C20</f>
        <v>13.695</v>
      </c>
    </row>
    <row r="21" spans="1:6" ht="6" customHeight="1" x14ac:dyDescent="0.2">
      <c r="B21" s="44"/>
      <c r="C21" s="44"/>
      <c r="D21" s="5"/>
    </row>
    <row r="22" spans="1:6" ht="16.5" thickBot="1" x14ac:dyDescent="0.3">
      <c r="A22" s="41" t="s">
        <v>30</v>
      </c>
      <c r="B22" s="44"/>
      <c r="C22" s="44"/>
      <c r="D22" s="5"/>
    </row>
    <row r="23" spans="1:6" ht="13.5" thickBot="1" x14ac:dyDescent="0.25">
      <c r="A23" s="29" t="s">
        <v>28</v>
      </c>
      <c r="B23" s="12">
        <v>60</v>
      </c>
      <c r="C23" s="13">
        <v>40</v>
      </c>
      <c r="D23" s="11">
        <v>49</v>
      </c>
    </row>
    <row r="24" spans="1:6" ht="15" customHeight="1" x14ac:dyDescent="0.2">
      <c r="A24" s="29" t="s">
        <v>14</v>
      </c>
      <c r="B24" s="14">
        <v>58.2</v>
      </c>
      <c r="C24" s="15">
        <v>39.1</v>
      </c>
      <c r="D24" s="7">
        <f>((D$23-C$23)*(B24-C24))/(B$23-C$23)+C24</f>
        <v>47.695</v>
      </c>
    </row>
    <row r="25" spans="1:6" ht="15" customHeight="1" thickBot="1" x14ac:dyDescent="0.25">
      <c r="A25" s="29" t="s">
        <v>6</v>
      </c>
      <c r="B25" s="16">
        <v>29.4</v>
      </c>
      <c r="C25" s="17">
        <v>19.399999999999999</v>
      </c>
      <c r="D25" s="7">
        <f>((D$23-C$23)*(B25-C25))/(B$23-C$23)+C25</f>
        <v>23.9</v>
      </c>
    </row>
    <row r="26" spans="1:6" ht="6" customHeight="1" x14ac:dyDescent="0.2">
      <c r="B26" s="44"/>
      <c r="C26" s="44"/>
      <c r="D26" s="5"/>
    </row>
    <row r="27" spans="1:6" ht="16.5" thickBot="1" x14ac:dyDescent="0.3">
      <c r="A27" s="41" t="s">
        <v>31</v>
      </c>
      <c r="B27" s="44"/>
      <c r="C27" s="44"/>
      <c r="D27" s="5"/>
    </row>
    <row r="28" spans="1:6" x14ac:dyDescent="0.2">
      <c r="A28" s="29" t="s">
        <v>15</v>
      </c>
      <c r="B28" s="21">
        <v>94.9</v>
      </c>
      <c r="C28" s="22">
        <v>95.4</v>
      </c>
      <c r="D28" s="8">
        <f>((D$23-C$23)*(B28-C28))/(B$23-C$23)+C28</f>
        <v>95.175000000000011</v>
      </c>
    </row>
    <row r="29" spans="1:6" ht="13.5" thickBot="1" x14ac:dyDescent="0.25">
      <c r="A29" s="29" t="s">
        <v>16</v>
      </c>
      <c r="B29" s="23">
        <v>94.7</v>
      </c>
      <c r="C29" s="24">
        <v>94</v>
      </c>
      <c r="D29" s="8">
        <f>((D$23-C$23)*(B29-C29))/(B$23-C$23)+C29</f>
        <v>94.314999999999998</v>
      </c>
    </row>
    <row r="30" spans="1:6" x14ac:dyDescent="0.2">
      <c r="A30" s="29" t="s">
        <v>17</v>
      </c>
      <c r="B30" s="44" t="s">
        <v>61</v>
      </c>
      <c r="C30" s="44" t="s">
        <v>61</v>
      </c>
      <c r="D30" s="44" t="s">
        <v>61</v>
      </c>
    </row>
    <row r="31" spans="1:6" x14ac:dyDescent="0.2">
      <c r="A31" s="29" t="s">
        <v>32</v>
      </c>
      <c r="B31" s="44" t="s">
        <v>61</v>
      </c>
      <c r="C31" s="44" t="s">
        <v>61</v>
      </c>
      <c r="D31" s="44" t="s">
        <v>61</v>
      </c>
      <c r="E31" s="4"/>
    </row>
    <row r="32" spans="1:6" ht="13.5" thickBot="1" x14ac:dyDescent="0.25">
      <c r="A32" s="29" t="s">
        <v>19</v>
      </c>
      <c r="B32" s="27">
        <v>170</v>
      </c>
      <c r="C32" s="28">
        <v>236</v>
      </c>
      <c r="D32" s="9">
        <f>((D$23-C$23)*(B32-C32))/(B$23-C$23)+C32</f>
        <v>206.3</v>
      </c>
    </row>
    <row r="33" spans="1:5" x14ac:dyDescent="0.2">
      <c r="A33" s="29" t="s">
        <v>18</v>
      </c>
      <c r="B33" s="25">
        <v>300</v>
      </c>
      <c r="C33" s="26">
        <v>220</v>
      </c>
      <c r="D33" s="9">
        <f>((D$23-C$23)*(B33-C33))/(B$23-C$23)+C33</f>
        <v>256</v>
      </c>
    </row>
    <row r="34" spans="1:5" x14ac:dyDescent="0.2">
      <c r="B34" s="55"/>
      <c r="C34" s="55"/>
      <c r="D34" s="9"/>
    </row>
    <row r="35" spans="1:5" ht="16.5" thickBot="1" x14ac:dyDescent="0.3">
      <c r="A35" s="41" t="s">
        <v>33</v>
      </c>
      <c r="B35" s="44"/>
      <c r="C35" s="44"/>
      <c r="D35" s="5"/>
    </row>
    <row r="36" spans="1:5" x14ac:dyDescent="0.2">
      <c r="A36" s="29" t="s">
        <v>15</v>
      </c>
      <c r="B36" s="21">
        <v>94.4</v>
      </c>
      <c r="C36" s="22">
        <v>93.8</v>
      </c>
      <c r="D36" s="8">
        <f t="shared" ref="D36:D42" si="0">((D$23-C$23)*(B36-C36))/(B$23-C$23)+C36</f>
        <v>94.070000000000007</v>
      </c>
    </row>
    <row r="37" spans="1:5" ht="13.5" thickBot="1" x14ac:dyDescent="0.25">
      <c r="A37" s="29" t="s">
        <v>16</v>
      </c>
      <c r="B37" s="23">
        <v>93.9</v>
      </c>
      <c r="C37" s="24">
        <v>94.2</v>
      </c>
      <c r="D37" s="8">
        <f t="shared" si="0"/>
        <v>94.064999999999998</v>
      </c>
    </row>
    <row r="38" spans="1:5" x14ac:dyDescent="0.2">
      <c r="A38" s="29" t="s">
        <v>17</v>
      </c>
      <c r="B38" s="44" t="s">
        <v>61</v>
      </c>
      <c r="C38" s="44" t="s">
        <v>61</v>
      </c>
      <c r="D38" s="44" t="s">
        <v>61</v>
      </c>
    </row>
    <row r="39" spans="1:5" x14ac:dyDescent="0.2">
      <c r="A39" s="29" t="s">
        <v>32</v>
      </c>
      <c r="B39" s="44" t="s">
        <v>61</v>
      </c>
      <c r="C39" s="44" t="s">
        <v>61</v>
      </c>
      <c r="D39" s="44" t="s">
        <v>61</v>
      </c>
      <c r="E39" s="4"/>
    </row>
    <row r="40" spans="1:5" ht="13.5" thickBot="1" x14ac:dyDescent="0.25">
      <c r="A40" s="29" t="s">
        <v>19</v>
      </c>
      <c r="B40" s="27">
        <v>84</v>
      </c>
      <c r="C40" s="28">
        <v>84</v>
      </c>
      <c r="D40" s="9">
        <f t="shared" si="0"/>
        <v>84</v>
      </c>
    </row>
    <row r="41" spans="1:5" ht="13.5" thickBot="1" x14ac:dyDescent="0.25">
      <c r="A41" s="29" t="s">
        <v>18</v>
      </c>
      <c r="B41" s="25">
        <v>408</v>
      </c>
      <c r="C41" s="26">
        <v>612</v>
      </c>
      <c r="D41" s="9">
        <f t="shared" si="0"/>
        <v>520.20000000000005</v>
      </c>
    </row>
    <row r="42" spans="1:5" x14ac:dyDescent="0.2">
      <c r="A42" s="56" t="s">
        <v>34</v>
      </c>
      <c r="B42" s="57">
        <v>5.6</v>
      </c>
      <c r="C42" s="58">
        <v>5.8</v>
      </c>
      <c r="D42" s="59">
        <f t="shared" si="0"/>
        <v>5.71</v>
      </c>
    </row>
    <row r="43" spans="1:5" ht="6" customHeight="1" x14ac:dyDescent="0.2">
      <c r="B43" s="44"/>
      <c r="C43" s="44"/>
      <c r="D43" s="5"/>
    </row>
    <row r="44" spans="1:5" ht="16.5" thickBot="1" x14ac:dyDescent="0.3">
      <c r="A44" s="41" t="s">
        <v>35</v>
      </c>
      <c r="B44" s="44"/>
      <c r="C44" s="44"/>
      <c r="D44" s="5"/>
    </row>
    <row r="45" spans="1:5" x14ac:dyDescent="0.2">
      <c r="A45" s="29" t="s">
        <v>37</v>
      </c>
      <c r="B45" s="30">
        <v>11</v>
      </c>
      <c r="C45" s="31">
        <v>12</v>
      </c>
      <c r="D45" s="10">
        <f t="shared" ref="D45:D52" si="1">((D$23-C$23)*(B45-C45))/(B$23-C$23)+C45</f>
        <v>11.55</v>
      </c>
    </row>
    <row r="46" spans="1:5" x14ac:dyDescent="0.2">
      <c r="A46" s="29" t="s">
        <v>38</v>
      </c>
      <c r="B46" s="32">
        <v>66</v>
      </c>
      <c r="C46" s="33">
        <v>72</v>
      </c>
      <c r="D46" s="10">
        <f t="shared" si="1"/>
        <v>69.3</v>
      </c>
    </row>
    <row r="47" spans="1:5" x14ac:dyDescent="0.2">
      <c r="A47" s="29" t="s">
        <v>39</v>
      </c>
      <c r="B47" s="32">
        <v>1</v>
      </c>
      <c r="C47" s="33">
        <v>1</v>
      </c>
      <c r="D47" s="10">
        <f t="shared" si="1"/>
        <v>1</v>
      </c>
    </row>
    <row r="48" spans="1:5" x14ac:dyDescent="0.2">
      <c r="A48" s="29" t="s">
        <v>40</v>
      </c>
      <c r="B48" s="32">
        <v>11</v>
      </c>
      <c r="C48" s="33">
        <v>12</v>
      </c>
      <c r="D48" s="10">
        <f t="shared" si="1"/>
        <v>11.55</v>
      </c>
    </row>
    <row r="49" spans="1:4" x14ac:dyDescent="0.2">
      <c r="A49" s="29" t="s">
        <v>41</v>
      </c>
      <c r="B49" s="32">
        <v>121</v>
      </c>
      <c r="C49" s="33">
        <v>148</v>
      </c>
      <c r="D49" s="10">
        <f t="shared" si="1"/>
        <v>135.85</v>
      </c>
    </row>
    <row r="50" spans="1:4" s="29" customFormat="1" x14ac:dyDescent="0.2">
      <c r="A50" s="29" t="s">
        <v>42</v>
      </c>
      <c r="B50" s="32">
        <v>70</v>
      </c>
      <c r="C50" s="33">
        <v>70</v>
      </c>
      <c r="D50" s="10">
        <f t="shared" si="1"/>
        <v>70</v>
      </c>
    </row>
    <row r="51" spans="1:4" x14ac:dyDescent="0.2">
      <c r="A51" s="29" t="s">
        <v>43</v>
      </c>
      <c r="B51" s="32">
        <v>1</v>
      </c>
      <c r="C51" s="33">
        <v>3</v>
      </c>
      <c r="D51" s="10">
        <f t="shared" si="1"/>
        <v>2.1</v>
      </c>
    </row>
    <row r="52" spans="1:4" ht="13.5" thickBot="1" x14ac:dyDescent="0.25">
      <c r="A52" s="29" t="s">
        <v>44</v>
      </c>
      <c r="B52" s="34">
        <v>8</v>
      </c>
      <c r="C52" s="35">
        <v>8</v>
      </c>
      <c r="D52" s="10">
        <f t="shared" si="1"/>
        <v>8</v>
      </c>
    </row>
    <row r="53" spans="1:4" ht="6" customHeight="1" x14ac:dyDescent="0.2">
      <c r="B53" s="44"/>
      <c r="C53" s="44"/>
      <c r="D53" s="5"/>
    </row>
    <row r="54" spans="1:4" ht="16.5" thickBot="1" x14ac:dyDescent="0.3">
      <c r="A54" s="41" t="s">
        <v>36</v>
      </c>
      <c r="B54" s="44"/>
      <c r="C54" s="44"/>
      <c r="D54" s="5"/>
    </row>
    <row r="55" spans="1:4" x14ac:dyDescent="0.2">
      <c r="A55" s="29" t="s">
        <v>45</v>
      </c>
      <c r="B55" s="30">
        <v>85</v>
      </c>
      <c r="C55" s="31">
        <v>48</v>
      </c>
      <c r="D55" s="10">
        <f t="shared" ref="D55:D62" si="2">((D$23-C$23)*(B55-C55))/(B$23-C$23)+C55</f>
        <v>64.650000000000006</v>
      </c>
    </row>
    <row r="56" spans="1:4" x14ac:dyDescent="0.2">
      <c r="A56" s="29" t="s">
        <v>46</v>
      </c>
      <c r="B56" s="32">
        <v>94</v>
      </c>
      <c r="C56" s="33">
        <v>69</v>
      </c>
      <c r="D56" s="10">
        <f t="shared" si="2"/>
        <v>80.25</v>
      </c>
    </row>
    <row r="57" spans="1:4" x14ac:dyDescent="0.2">
      <c r="A57" s="29" t="s">
        <v>47</v>
      </c>
      <c r="B57" s="32">
        <v>1</v>
      </c>
      <c r="C57" s="33">
        <v>2</v>
      </c>
      <c r="D57" s="10">
        <f t="shared" si="2"/>
        <v>1.55</v>
      </c>
    </row>
    <row r="58" spans="1:4" x14ac:dyDescent="0.2">
      <c r="A58" s="29" t="s">
        <v>48</v>
      </c>
      <c r="B58" s="32">
        <v>11</v>
      </c>
      <c r="C58" s="33">
        <v>14</v>
      </c>
      <c r="D58" s="10">
        <f t="shared" si="2"/>
        <v>12.65</v>
      </c>
    </row>
    <row r="59" spans="1:4" x14ac:dyDescent="0.2">
      <c r="A59" s="29" t="s">
        <v>49</v>
      </c>
      <c r="B59" s="32">
        <v>709</v>
      </c>
      <c r="C59" s="33">
        <v>143</v>
      </c>
      <c r="D59" s="10">
        <f t="shared" si="2"/>
        <v>397.7</v>
      </c>
    </row>
    <row r="60" spans="1:4" s="29" customFormat="1" x14ac:dyDescent="0.2">
      <c r="A60" s="29" t="s">
        <v>50</v>
      </c>
      <c r="B60" s="32">
        <v>85</v>
      </c>
      <c r="C60" s="33">
        <v>57</v>
      </c>
      <c r="D60" s="10">
        <f t="shared" si="2"/>
        <v>69.599999999999994</v>
      </c>
    </row>
    <row r="61" spans="1:4" x14ac:dyDescent="0.2">
      <c r="A61" s="29" t="s">
        <v>51</v>
      </c>
      <c r="B61" s="32">
        <v>1</v>
      </c>
      <c r="C61" s="33">
        <v>2</v>
      </c>
      <c r="D61" s="10">
        <f t="shared" si="2"/>
        <v>1.55</v>
      </c>
    </row>
    <row r="62" spans="1:4" ht="13.5" thickBot="1" x14ac:dyDescent="0.25">
      <c r="A62" s="29" t="s">
        <v>52</v>
      </c>
      <c r="B62" s="34">
        <v>10</v>
      </c>
      <c r="C62" s="35">
        <v>7</v>
      </c>
      <c r="D62" s="10">
        <f t="shared" si="2"/>
        <v>8.35</v>
      </c>
    </row>
    <row r="63" spans="1:4" x14ac:dyDescent="0.2">
      <c r="B63" s="80"/>
      <c r="C63" s="80"/>
      <c r="D63" s="81"/>
    </row>
    <row r="64" spans="1:4" ht="15.75" x14ac:dyDescent="0.25">
      <c r="A64" s="68" t="s">
        <v>54</v>
      </c>
      <c r="B64" s="44"/>
      <c r="C64" s="44"/>
      <c r="D64" s="60"/>
    </row>
    <row r="65" spans="1:4" ht="13.5" thickBot="1" x14ac:dyDescent="0.25">
      <c r="A65" s="61" t="s">
        <v>2</v>
      </c>
      <c r="B65" s="44" t="s">
        <v>23</v>
      </c>
      <c r="C65" s="44" t="s">
        <v>23</v>
      </c>
      <c r="D65" s="45" t="s">
        <v>23</v>
      </c>
    </row>
    <row r="66" spans="1:4" s="29" customFormat="1" ht="25.5" x14ac:dyDescent="0.2">
      <c r="A66" s="61" t="s">
        <v>1</v>
      </c>
      <c r="B66" s="62" t="s">
        <v>56</v>
      </c>
      <c r="C66" s="62" t="s">
        <v>56</v>
      </c>
      <c r="D66" s="63" t="str">
        <f>CONCATENATE(B66,", ",C66)</f>
        <v>BLT - Francisco Josephinum, BLT - Francisco Josephinum</v>
      </c>
    </row>
    <row r="67" spans="1:4" s="29" customFormat="1" ht="13.5" thickBot="1" x14ac:dyDescent="0.25">
      <c r="A67" s="61" t="s">
        <v>3</v>
      </c>
      <c r="B67" s="64" t="s">
        <v>57</v>
      </c>
      <c r="C67" s="65" t="s">
        <v>58</v>
      </c>
      <c r="D67" s="63" t="str">
        <f>CONCATENATE(B67,", ",C67)</f>
        <v>BLT 045/06, BLT 043/06</v>
      </c>
    </row>
    <row r="68" spans="1:4" ht="6" customHeight="1" x14ac:dyDescent="0.2">
      <c r="A68" s="61"/>
      <c r="B68" s="66"/>
      <c r="C68" s="66"/>
      <c r="D68" s="67"/>
    </row>
    <row r="69" spans="1:4" ht="15.75" x14ac:dyDescent="0.25">
      <c r="A69" s="68" t="s">
        <v>55</v>
      </c>
      <c r="B69" s="69"/>
      <c r="C69" s="69"/>
      <c r="D69" s="70"/>
    </row>
    <row r="70" spans="1:4" ht="13.5" thickBot="1" x14ac:dyDescent="0.25">
      <c r="A70" s="71" t="s">
        <v>2</v>
      </c>
      <c r="B70" s="69" t="s">
        <v>23</v>
      </c>
      <c r="C70" s="69" t="s">
        <v>23</v>
      </c>
      <c r="D70" s="72" t="s">
        <v>23</v>
      </c>
    </row>
    <row r="71" spans="1:4" ht="25.5" x14ac:dyDescent="0.2">
      <c r="A71" s="71" t="s">
        <v>1</v>
      </c>
      <c r="B71" s="73" t="s">
        <v>59</v>
      </c>
      <c r="C71" s="73" t="s">
        <v>59</v>
      </c>
      <c r="D71" s="74" t="str">
        <f>CONCATENATE(B71,", ",C71)</f>
        <v>TÜV Austria Services GmbH, TÜV Austria Services GmbH</v>
      </c>
    </row>
    <row r="72" spans="1:4" ht="26.25" thickBot="1" x14ac:dyDescent="0.25">
      <c r="A72" s="71" t="s">
        <v>3</v>
      </c>
      <c r="B72" s="75" t="s">
        <v>60</v>
      </c>
      <c r="C72" s="75" t="s">
        <v>60</v>
      </c>
      <c r="D72" s="74" t="str">
        <f>CONCATENATE(B72,", ",C72)</f>
        <v>10-UW/Wels-EX-260/3, 10-UW/Wels-EX-260/3</v>
      </c>
    </row>
    <row r="73" spans="1:4" x14ac:dyDescent="0.2">
      <c r="A73" s="46" t="str">
        <f>D9</f>
        <v>Hersteller</v>
      </c>
    </row>
    <row r="74" spans="1:4" ht="13.5" thickBot="1" x14ac:dyDescent="0.25"/>
    <row r="75" spans="1:4" x14ac:dyDescent="0.2">
      <c r="A75" s="51" t="s">
        <v>24</v>
      </c>
    </row>
    <row r="76" spans="1:4" ht="13.5" thickBot="1" x14ac:dyDescent="0.25">
      <c r="A76" s="52"/>
      <c r="D76" s="47">
        <f ca="1">TODAY()</f>
        <v>43054</v>
      </c>
    </row>
  </sheetData>
  <sheetProtection password="CCB2" sheet="1"/>
  <phoneticPr fontId="1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Interpolation EN 303-5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 Franz</dc:creator>
  <cp:lastModifiedBy>Franz Mair</cp:lastModifiedBy>
  <cp:lastPrinted>2012-06-28T09:08:02Z</cp:lastPrinted>
  <dcterms:created xsi:type="dcterms:W3CDTF">2012-02-15T15:51:50Z</dcterms:created>
  <dcterms:modified xsi:type="dcterms:W3CDTF">2017-11-15T19:16:28Z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